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101 - Polní cesta VPC 16" sheetId="2" r:id="rId2"/>
    <sheet name="SO 102 - Polní cesta VPC 11" sheetId="3" r:id="rId3"/>
    <sheet name="SO 103 - Polní cesta VPC 22" sheetId="4" r:id="rId4"/>
    <sheet name="VRN - Vedlejší rozpočtové..." sheetId="5" r:id="rId5"/>
    <sheet name="Seznam figur" sheetId="6" r:id="rId6"/>
    <sheet name="Pokyny pro vyplnění" sheetId="7" r:id="rId7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'SO 101 - Polní cesta VPC 16'!$C$87:$K$462</definedName>
    <definedName name="_xlnm.Print_Area" localSheetId="1">'SO 101 - Polní cesta VPC 16'!$C$4:$J$39,'SO 101 - Polní cesta VPC 16'!$C$45:$J$69,'SO 101 - Polní cesta VPC 16'!$C$75:$K$462</definedName>
    <definedName name="_xlnm.Print_Titles" localSheetId="1">'SO 101 - Polní cesta VPC 16'!$87:$87</definedName>
    <definedName name="_xlnm._FilterDatabase" localSheetId="2" hidden="1">'SO 102 - Polní cesta VPC 11'!$C$88:$K$639</definedName>
    <definedName name="_xlnm.Print_Area" localSheetId="2">'SO 102 - Polní cesta VPC 11'!$C$4:$J$39,'SO 102 - Polní cesta VPC 11'!$C$45:$J$70,'SO 102 - Polní cesta VPC 11'!$C$76:$K$639</definedName>
    <definedName name="_xlnm.Print_Titles" localSheetId="2">'SO 102 - Polní cesta VPC 11'!$88:$88</definedName>
    <definedName name="_xlnm._FilterDatabase" localSheetId="3" hidden="1">'SO 103 - Polní cesta VPC 22'!$C$85:$K$484</definedName>
    <definedName name="_xlnm.Print_Area" localSheetId="3">'SO 103 - Polní cesta VPC 22'!$C$4:$J$39,'SO 103 - Polní cesta VPC 22'!$C$45:$J$67,'SO 103 - Polní cesta VPC 22'!$C$73:$K$484</definedName>
    <definedName name="_xlnm.Print_Titles" localSheetId="3">'SO 103 - Polní cesta VPC 22'!$85:$85</definedName>
    <definedName name="_xlnm._FilterDatabase" localSheetId="4" hidden="1">'VRN - Vedlejší rozpočtové...'!$C$81:$K$97</definedName>
    <definedName name="_xlnm.Print_Area" localSheetId="4">'VRN - Vedlejší rozpočtové...'!$C$4:$J$39,'VRN - Vedlejší rozpočtové...'!$C$45:$J$63,'VRN - Vedlejší rozpočtové...'!$C$69:$K$97</definedName>
    <definedName name="_xlnm.Print_Titles" localSheetId="4">'VRN - Vedlejší rozpočtové...'!$81:$81</definedName>
    <definedName name="_xlnm.Print_Area" localSheetId="5">'Seznam figur'!$C$4:$G$1460</definedName>
    <definedName name="_xlnm.Print_Titles" localSheetId="5">'Seznam figur'!$9:$9</definedName>
    <definedName name="_xlnm.Print_Area" localSheetId="6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6" l="1" r="D7"/>
  <c i="5" r="J37"/>
  <c r="J36"/>
  <c i="1" r="AY58"/>
  <c i="5" r="J35"/>
  <c i="1" r="AX58"/>
  <c i="5" r="BI96"/>
  <c r="BH96"/>
  <c r="BG96"/>
  <c r="BF96"/>
  <c r="T96"/>
  <c r="T95"/>
  <c r="R96"/>
  <c r="R95"/>
  <c r="P96"/>
  <c r="P95"/>
  <c r="BI93"/>
  <c r="BH93"/>
  <c r="BG93"/>
  <c r="BF93"/>
  <c r="T93"/>
  <c r="T92"/>
  <c r="R93"/>
  <c r="R92"/>
  <c r="P93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J79"/>
  <c r="J78"/>
  <c r="F78"/>
  <c r="F76"/>
  <c r="E74"/>
  <c r="J55"/>
  <c r="J54"/>
  <c r="F54"/>
  <c r="F52"/>
  <c r="E50"/>
  <c r="J18"/>
  <c r="E18"/>
  <c r="F79"/>
  <c r="J17"/>
  <c r="J12"/>
  <c r="J76"/>
  <c r="E7"/>
  <c r="E72"/>
  <c i="4" r="J37"/>
  <c r="J36"/>
  <c i="1" r="AY57"/>
  <c i="4" r="J35"/>
  <c i="1" r="AX57"/>
  <c i="4" r="BI482"/>
  <c r="BH482"/>
  <c r="BG482"/>
  <c r="BF482"/>
  <c r="T482"/>
  <c r="R482"/>
  <c r="P482"/>
  <c r="BI479"/>
  <c r="BH479"/>
  <c r="BG479"/>
  <c r="BF479"/>
  <c r="T479"/>
  <c r="R479"/>
  <c r="P479"/>
  <c r="BI473"/>
  <c r="BH473"/>
  <c r="BG473"/>
  <c r="BF473"/>
  <c r="T473"/>
  <c r="R473"/>
  <c r="P473"/>
  <c r="BI468"/>
  <c r="BH468"/>
  <c r="BG468"/>
  <c r="BF468"/>
  <c r="T468"/>
  <c r="R468"/>
  <c r="P468"/>
  <c r="BI462"/>
  <c r="BH462"/>
  <c r="BG462"/>
  <c r="BF462"/>
  <c r="T462"/>
  <c r="R462"/>
  <c r="P462"/>
  <c r="BI456"/>
  <c r="BH456"/>
  <c r="BG456"/>
  <c r="BF456"/>
  <c r="T456"/>
  <c r="R456"/>
  <c r="P456"/>
  <c r="BI449"/>
  <c r="BH449"/>
  <c r="BG449"/>
  <c r="BF449"/>
  <c r="T449"/>
  <c r="R449"/>
  <c r="P449"/>
  <c r="BI446"/>
  <c r="BH446"/>
  <c r="BG446"/>
  <c r="BF446"/>
  <c r="T446"/>
  <c r="R446"/>
  <c r="P446"/>
  <c r="BI440"/>
  <c r="BH440"/>
  <c r="BG440"/>
  <c r="BF440"/>
  <c r="T440"/>
  <c r="R440"/>
  <c r="P440"/>
  <c r="BI434"/>
  <c r="BH434"/>
  <c r="BG434"/>
  <c r="BF434"/>
  <c r="T434"/>
  <c r="R434"/>
  <c r="P434"/>
  <c r="BI431"/>
  <c r="BH431"/>
  <c r="BG431"/>
  <c r="BF431"/>
  <c r="T431"/>
  <c r="R431"/>
  <c r="P431"/>
  <c r="BI428"/>
  <c r="BH428"/>
  <c r="BG428"/>
  <c r="BF428"/>
  <c r="T428"/>
  <c r="R428"/>
  <c r="P428"/>
  <c r="BI422"/>
  <c r="BH422"/>
  <c r="BG422"/>
  <c r="BF422"/>
  <c r="T422"/>
  <c r="R422"/>
  <c r="P422"/>
  <c r="BI417"/>
  <c r="BH417"/>
  <c r="BG417"/>
  <c r="BF417"/>
  <c r="T417"/>
  <c r="R417"/>
  <c r="P417"/>
  <c r="BI411"/>
  <c r="BH411"/>
  <c r="BG411"/>
  <c r="BF411"/>
  <c r="T411"/>
  <c r="R411"/>
  <c r="P411"/>
  <c r="BI405"/>
  <c r="BH405"/>
  <c r="BG405"/>
  <c r="BF405"/>
  <c r="T405"/>
  <c r="R405"/>
  <c r="P405"/>
  <c r="BI399"/>
  <c r="BH399"/>
  <c r="BG399"/>
  <c r="BF399"/>
  <c r="T399"/>
  <c r="R399"/>
  <c r="P399"/>
  <c r="BI393"/>
  <c r="BH393"/>
  <c r="BG393"/>
  <c r="BF393"/>
  <c r="T393"/>
  <c r="R393"/>
  <c r="P393"/>
  <c r="BI387"/>
  <c r="BH387"/>
  <c r="BG387"/>
  <c r="BF387"/>
  <c r="T387"/>
  <c r="R387"/>
  <c r="P387"/>
  <c r="BI381"/>
  <c r="BH381"/>
  <c r="BG381"/>
  <c r="BF381"/>
  <c r="T381"/>
  <c r="R381"/>
  <c r="P381"/>
  <c r="BI375"/>
  <c r="BH375"/>
  <c r="BG375"/>
  <c r="BF375"/>
  <c r="T375"/>
  <c r="R375"/>
  <c r="P375"/>
  <c r="BI369"/>
  <c r="BH369"/>
  <c r="BG369"/>
  <c r="BF369"/>
  <c r="T369"/>
  <c r="R369"/>
  <c r="P369"/>
  <c r="BI363"/>
  <c r="BH363"/>
  <c r="BG363"/>
  <c r="BF363"/>
  <c r="T363"/>
  <c r="R363"/>
  <c r="P363"/>
  <c r="BI358"/>
  <c r="BH358"/>
  <c r="BG358"/>
  <c r="BF358"/>
  <c r="T358"/>
  <c r="R358"/>
  <c r="P358"/>
  <c r="BI352"/>
  <c r="BH352"/>
  <c r="BG352"/>
  <c r="BF352"/>
  <c r="T352"/>
  <c r="R352"/>
  <c r="P352"/>
  <c r="BI345"/>
  <c r="BH345"/>
  <c r="BG345"/>
  <c r="BF345"/>
  <c r="T345"/>
  <c r="R345"/>
  <c r="P345"/>
  <c r="BI339"/>
  <c r="BH339"/>
  <c r="BG339"/>
  <c r="BF339"/>
  <c r="T339"/>
  <c r="R339"/>
  <c r="P339"/>
  <c r="BI332"/>
  <c r="BH332"/>
  <c r="BG332"/>
  <c r="BF332"/>
  <c r="T332"/>
  <c r="T331"/>
  <c r="R332"/>
  <c r="R331"/>
  <c r="P332"/>
  <c r="P331"/>
  <c r="BI324"/>
  <c r="BH324"/>
  <c r="BG324"/>
  <c r="BF324"/>
  <c r="T324"/>
  <c r="R324"/>
  <c r="P324"/>
  <c r="BI317"/>
  <c r="BH317"/>
  <c r="BG317"/>
  <c r="BF317"/>
  <c r="T317"/>
  <c r="R317"/>
  <c r="P317"/>
  <c r="BI312"/>
  <c r="BH312"/>
  <c r="BG312"/>
  <c r="BF312"/>
  <c r="T312"/>
  <c r="R312"/>
  <c r="P312"/>
  <c r="BI306"/>
  <c r="BH306"/>
  <c r="BG306"/>
  <c r="BF306"/>
  <c r="T306"/>
  <c r="R306"/>
  <c r="P306"/>
  <c r="BI300"/>
  <c r="BH300"/>
  <c r="BG300"/>
  <c r="BF300"/>
  <c r="T300"/>
  <c r="R300"/>
  <c r="P300"/>
  <c r="BI294"/>
  <c r="BH294"/>
  <c r="BG294"/>
  <c r="BF294"/>
  <c r="T294"/>
  <c r="R294"/>
  <c r="P294"/>
  <c r="BI288"/>
  <c r="BH288"/>
  <c r="BG288"/>
  <c r="BF288"/>
  <c r="T288"/>
  <c r="R288"/>
  <c r="P288"/>
  <c r="BI283"/>
  <c r="BH283"/>
  <c r="BG283"/>
  <c r="BF283"/>
  <c r="T283"/>
  <c r="R283"/>
  <c r="P283"/>
  <c r="BI277"/>
  <c r="BH277"/>
  <c r="BG277"/>
  <c r="BF277"/>
  <c r="T277"/>
  <c r="R277"/>
  <c r="P277"/>
  <c r="BI271"/>
  <c r="BH271"/>
  <c r="BG271"/>
  <c r="BF271"/>
  <c r="T271"/>
  <c r="R271"/>
  <c r="P271"/>
  <c r="BI265"/>
  <c r="BH265"/>
  <c r="BG265"/>
  <c r="BF265"/>
  <c r="T265"/>
  <c r="R265"/>
  <c r="P265"/>
  <c r="BI258"/>
  <c r="BH258"/>
  <c r="BG258"/>
  <c r="BF258"/>
  <c r="T258"/>
  <c r="R258"/>
  <c r="P258"/>
  <c r="BI252"/>
  <c r="BH252"/>
  <c r="BG252"/>
  <c r="BF252"/>
  <c r="T252"/>
  <c r="R252"/>
  <c r="P252"/>
  <c r="BI247"/>
  <c r="BH247"/>
  <c r="BG247"/>
  <c r="BF247"/>
  <c r="T247"/>
  <c r="R247"/>
  <c r="P247"/>
  <c r="BI240"/>
  <c r="BH240"/>
  <c r="BG240"/>
  <c r="BF240"/>
  <c r="T240"/>
  <c r="R240"/>
  <c r="P240"/>
  <c r="BI233"/>
  <c r="BH233"/>
  <c r="BG233"/>
  <c r="BF233"/>
  <c r="T233"/>
  <c r="R233"/>
  <c r="P233"/>
  <c r="BI227"/>
  <c r="BH227"/>
  <c r="BG227"/>
  <c r="BF227"/>
  <c r="T227"/>
  <c r="R227"/>
  <c r="P227"/>
  <c r="BI221"/>
  <c r="BH221"/>
  <c r="BG221"/>
  <c r="BF221"/>
  <c r="T221"/>
  <c r="R221"/>
  <c r="P221"/>
  <c r="BI215"/>
  <c r="BH215"/>
  <c r="BG215"/>
  <c r="BF215"/>
  <c r="T215"/>
  <c r="R215"/>
  <c r="P215"/>
  <c r="BI209"/>
  <c r="BH209"/>
  <c r="BG209"/>
  <c r="BF209"/>
  <c r="T209"/>
  <c r="R209"/>
  <c r="P209"/>
  <c r="BI203"/>
  <c r="BH203"/>
  <c r="BG203"/>
  <c r="BF203"/>
  <c r="T203"/>
  <c r="R203"/>
  <c r="P203"/>
  <c r="BI197"/>
  <c r="BH197"/>
  <c r="BG197"/>
  <c r="BF197"/>
  <c r="T197"/>
  <c r="R197"/>
  <c r="P197"/>
  <c r="BI191"/>
  <c r="BH191"/>
  <c r="BG191"/>
  <c r="BF191"/>
  <c r="T191"/>
  <c r="R191"/>
  <c r="P191"/>
  <c r="BI185"/>
  <c r="BH185"/>
  <c r="BG185"/>
  <c r="BF185"/>
  <c r="T185"/>
  <c r="R185"/>
  <c r="P185"/>
  <c r="BI179"/>
  <c r="BH179"/>
  <c r="BG179"/>
  <c r="BF179"/>
  <c r="T179"/>
  <c r="R179"/>
  <c r="P179"/>
  <c r="BI173"/>
  <c r="BH173"/>
  <c r="BG173"/>
  <c r="BF173"/>
  <c r="T173"/>
  <c r="R173"/>
  <c r="P173"/>
  <c r="BI167"/>
  <c r="BH167"/>
  <c r="BG167"/>
  <c r="BF167"/>
  <c r="T167"/>
  <c r="R167"/>
  <c r="P167"/>
  <c r="BI161"/>
  <c r="BH161"/>
  <c r="BG161"/>
  <c r="BF161"/>
  <c r="T161"/>
  <c r="R161"/>
  <c r="P161"/>
  <c r="BI155"/>
  <c r="BH155"/>
  <c r="BG155"/>
  <c r="BF155"/>
  <c r="T155"/>
  <c r="R155"/>
  <c r="P155"/>
  <c r="BI149"/>
  <c r="BH149"/>
  <c r="BG149"/>
  <c r="BF149"/>
  <c r="T149"/>
  <c r="R149"/>
  <c r="P149"/>
  <c r="BI142"/>
  <c r="BH142"/>
  <c r="BG142"/>
  <c r="BF142"/>
  <c r="T142"/>
  <c r="R142"/>
  <c r="P142"/>
  <c r="BI136"/>
  <c r="BH136"/>
  <c r="BG136"/>
  <c r="BF136"/>
  <c r="T136"/>
  <c r="R136"/>
  <c r="P136"/>
  <c r="BI130"/>
  <c r="BH130"/>
  <c r="BG130"/>
  <c r="BF130"/>
  <c r="T130"/>
  <c r="R130"/>
  <c r="P130"/>
  <c r="BI124"/>
  <c r="BH124"/>
  <c r="BG124"/>
  <c r="BF124"/>
  <c r="T124"/>
  <c r="R124"/>
  <c r="P124"/>
  <c r="BI118"/>
  <c r="BH118"/>
  <c r="BG118"/>
  <c r="BF118"/>
  <c r="T118"/>
  <c r="R118"/>
  <c r="P118"/>
  <c r="BI112"/>
  <c r="BH112"/>
  <c r="BG112"/>
  <c r="BF112"/>
  <c r="T112"/>
  <c r="R112"/>
  <c r="P112"/>
  <c r="BI106"/>
  <c r="BH106"/>
  <c r="BG106"/>
  <c r="BF106"/>
  <c r="T106"/>
  <c r="R106"/>
  <c r="P106"/>
  <c r="BI100"/>
  <c r="BH100"/>
  <c r="BG100"/>
  <c r="BF100"/>
  <c r="T100"/>
  <c r="R100"/>
  <c r="P100"/>
  <c r="BI94"/>
  <c r="BH94"/>
  <c r="BG94"/>
  <c r="BF94"/>
  <c r="T94"/>
  <c r="R94"/>
  <c r="P94"/>
  <c r="BI88"/>
  <c r="BH88"/>
  <c r="BG88"/>
  <c r="BF88"/>
  <c r="T88"/>
  <c r="R88"/>
  <c r="P88"/>
  <c r="J83"/>
  <c r="J82"/>
  <c r="F82"/>
  <c r="F80"/>
  <c r="E78"/>
  <c r="J55"/>
  <c r="J54"/>
  <c r="F54"/>
  <c r="F52"/>
  <c r="E50"/>
  <c r="J18"/>
  <c r="E18"/>
  <c r="F55"/>
  <c r="J17"/>
  <c r="J12"/>
  <c r="J52"/>
  <c r="E7"/>
  <c r="E76"/>
  <c i="3" r="J37"/>
  <c r="J36"/>
  <c i="1" r="AY56"/>
  <c i="3" r="J35"/>
  <c i="1" r="AX56"/>
  <c i="3" r="BI637"/>
  <c r="BH637"/>
  <c r="BG637"/>
  <c r="BF637"/>
  <c r="T637"/>
  <c r="R637"/>
  <c r="P637"/>
  <c r="BI634"/>
  <c r="BH634"/>
  <c r="BG634"/>
  <c r="BF634"/>
  <c r="T634"/>
  <c r="R634"/>
  <c r="P634"/>
  <c r="BI628"/>
  <c r="BH628"/>
  <c r="BG628"/>
  <c r="BF628"/>
  <c r="T628"/>
  <c r="R628"/>
  <c r="P628"/>
  <c r="BI623"/>
  <c r="BH623"/>
  <c r="BG623"/>
  <c r="BF623"/>
  <c r="T623"/>
  <c r="R623"/>
  <c r="P623"/>
  <c r="BI618"/>
  <c r="BH618"/>
  <c r="BG618"/>
  <c r="BF618"/>
  <c r="T618"/>
  <c r="R618"/>
  <c r="P618"/>
  <c r="BI612"/>
  <c r="BH612"/>
  <c r="BG612"/>
  <c r="BF612"/>
  <c r="T612"/>
  <c r="R612"/>
  <c r="P612"/>
  <c r="BI605"/>
  <c r="BH605"/>
  <c r="BG605"/>
  <c r="BF605"/>
  <c r="T605"/>
  <c r="R605"/>
  <c r="P605"/>
  <c r="BI601"/>
  <c r="BH601"/>
  <c r="BG601"/>
  <c r="BF601"/>
  <c r="T601"/>
  <c r="R601"/>
  <c r="P601"/>
  <c r="BI598"/>
  <c r="BH598"/>
  <c r="BG598"/>
  <c r="BF598"/>
  <c r="T598"/>
  <c r="R598"/>
  <c r="P598"/>
  <c r="BI593"/>
  <c r="BH593"/>
  <c r="BG593"/>
  <c r="BF593"/>
  <c r="T593"/>
  <c r="R593"/>
  <c r="P593"/>
  <c r="BI587"/>
  <c r="BH587"/>
  <c r="BG587"/>
  <c r="BF587"/>
  <c r="T587"/>
  <c r="R587"/>
  <c r="P587"/>
  <c r="BI581"/>
  <c r="BH581"/>
  <c r="BG581"/>
  <c r="BF581"/>
  <c r="T581"/>
  <c r="R581"/>
  <c r="P581"/>
  <c r="BI575"/>
  <c r="BH575"/>
  <c r="BG575"/>
  <c r="BF575"/>
  <c r="T575"/>
  <c r="R575"/>
  <c r="P575"/>
  <c r="BI570"/>
  <c r="BH570"/>
  <c r="BG570"/>
  <c r="BF570"/>
  <c r="T570"/>
  <c r="R570"/>
  <c r="P570"/>
  <c r="BI564"/>
  <c r="BH564"/>
  <c r="BG564"/>
  <c r="BF564"/>
  <c r="T564"/>
  <c r="R564"/>
  <c r="P564"/>
  <c r="BI562"/>
  <c r="BH562"/>
  <c r="BG562"/>
  <c r="BF562"/>
  <c r="T562"/>
  <c r="R562"/>
  <c r="P562"/>
  <c r="BI559"/>
  <c r="BH559"/>
  <c r="BG559"/>
  <c r="BF559"/>
  <c r="T559"/>
  <c r="R559"/>
  <c r="P559"/>
  <c r="BI553"/>
  <c r="BH553"/>
  <c r="BG553"/>
  <c r="BF553"/>
  <c r="T553"/>
  <c r="R553"/>
  <c r="P553"/>
  <c r="BI547"/>
  <c r="BH547"/>
  <c r="BG547"/>
  <c r="BF547"/>
  <c r="T547"/>
  <c r="R547"/>
  <c r="P547"/>
  <c r="BI540"/>
  <c r="BH540"/>
  <c r="BG540"/>
  <c r="BF540"/>
  <c r="T540"/>
  <c r="R540"/>
  <c r="P540"/>
  <c r="BI534"/>
  <c r="BH534"/>
  <c r="BG534"/>
  <c r="BF534"/>
  <c r="T534"/>
  <c r="R534"/>
  <c r="P534"/>
  <c r="BI528"/>
  <c r="BH528"/>
  <c r="BG528"/>
  <c r="BF528"/>
  <c r="T528"/>
  <c r="R528"/>
  <c r="P528"/>
  <c r="BI522"/>
  <c r="BH522"/>
  <c r="BG522"/>
  <c r="BF522"/>
  <c r="T522"/>
  <c r="R522"/>
  <c r="P522"/>
  <c r="BI516"/>
  <c r="BH516"/>
  <c r="BG516"/>
  <c r="BF516"/>
  <c r="T516"/>
  <c r="R516"/>
  <c r="P516"/>
  <c r="BI510"/>
  <c r="BH510"/>
  <c r="BG510"/>
  <c r="BF510"/>
  <c r="T510"/>
  <c r="R510"/>
  <c r="P510"/>
  <c r="BI504"/>
  <c r="BH504"/>
  <c r="BG504"/>
  <c r="BF504"/>
  <c r="T504"/>
  <c r="R504"/>
  <c r="P504"/>
  <c r="BI497"/>
  <c r="BH497"/>
  <c r="BG497"/>
  <c r="BF497"/>
  <c r="T497"/>
  <c r="R497"/>
  <c r="P497"/>
  <c r="BI491"/>
  <c r="BH491"/>
  <c r="BG491"/>
  <c r="BF491"/>
  <c r="T491"/>
  <c r="R491"/>
  <c r="P491"/>
  <c r="BI485"/>
  <c r="BH485"/>
  <c r="BG485"/>
  <c r="BF485"/>
  <c r="T485"/>
  <c r="R485"/>
  <c r="P485"/>
  <c r="BI479"/>
  <c r="BH479"/>
  <c r="BG479"/>
  <c r="BF479"/>
  <c r="T479"/>
  <c r="R479"/>
  <c r="P479"/>
  <c r="BI473"/>
  <c r="BH473"/>
  <c r="BG473"/>
  <c r="BF473"/>
  <c r="T473"/>
  <c r="R473"/>
  <c r="P473"/>
  <c r="BI468"/>
  <c r="BH468"/>
  <c r="BG468"/>
  <c r="BF468"/>
  <c r="T468"/>
  <c r="R468"/>
  <c r="P468"/>
  <c r="BI462"/>
  <c r="BH462"/>
  <c r="BG462"/>
  <c r="BF462"/>
  <c r="T462"/>
  <c r="R462"/>
  <c r="P462"/>
  <c r="BI456"/>
  <c r="BH456"/>
  <c r="BG456"/>
  <c r="BF456"/>
  <c r="T456"/>
  <c r="R456"/>
  <c r="P456"/>
  <c r="BI451"/>
  <c r="BH451"/>
  <c r="BG451"/>
  <c r="BF451"/>
  <c r="T451"/>
  <c r="R451"/>
  <c r="P451"/>
  <c r="BI445"/>
  <c r="BH445"/>
  <c r="BG445"/>
  <c r="BF445"/>
  <c r="T445"/>
  <c r="R445"/>
  <c r="P445"/>
  <c r="BI443"/>
  <c r="BH443"/>
  <c r="BG443"/>
  <c r="BF443"/>
  <c r="T443"/>
  <c r="R443"/>
  <c r="P443"/>
  <c r="BI437"/>
  <c r="BH437"/>
  <c r="BG437"/>
  <c r="BF437"/>
  <c r="T437"/>
  <c r="R437"/>
  <c r="P437"/>
  <c r="BI432"/>
  <c r="BH432"/>
  <c r="BG432"/>
  <c r="BF432"/>
  <c r="T432"/>
  <c r="R432"/>
  <c r="P432"/>
  <c r="BI426"/>
  <c r="BH426"/>
  <c r="BG426"/>
  <c r="BF426"/>
  <c r="T426"/>
  <c r="R426"/>
  <c r="P426"/>
  <c r="BI420"/>
  <c r="BH420"/>
  <c r="BG420"/>
  <c r="BF420"/>
  <c r="T420"/>
  <c r="R420"/>
  <c r="P420"/>
  <c r="BI414"/>
  <c r="BH414"/>
  <c r="BG414"/>
  <c r="BF414"/>
  <c r="T414"/>
  <c r="R414"/>
  <c r="P414"/>
  <c r="BI408"/>
  <c r="BH408"/>
  <c r="BG408"/>
  <c r="BF408"/>
  <c r="T408"/>
  <c r="R408"/>
  <c r="P408"/>
  <c r="BI405"/>
  <c r="BH405"/>
  <c r="BG405"/>
  <c r="BF405"/>
  <c r="T405"/>
  <c r="R405"/>
  <c r="P405"/>
  <c r="BI402"/>
  <c r="BH402"/>
  <c r="BG402"/>
  <c r="BF402"/>
  <c r="T402"/>
  <c r="R402"/>
  <c r="P402"/>
  <c r="BI399"/>
  <c r="BH399"/>
  <c r="BG399"/>
  <c r="BF399"/>
  <c r="T399"/>
  <c r="R399"/>
  <c r="P399"/>
  <c r="BI392"/>
  <c r="BH392"/>
  <c r="BG392"/>
  <c r="BF392"/>
  <c r="T392"/>
  <c r="R392"/>
  <c r="P392"/>
  <c r="BI386"/>
  <c r="BH386"/>
  <c r="BG386"/>
  <c r="BF386"/>
  <c r="T386"/>
  <c r="R386"/>
  <c r="P386"/>
  <c r="BI379"/>
  <c r="BH379"/>
  <c r="BG379"/>
  <c r="BF379"/>
  <c r="T379"/>
  <c r="T372"/>
  <c r="R379"/>
  <c r="R372"/>
  <c r="P379"/>
  <c r="BI376"/>
  <c r="BH376"/>
  <c r="BG376"/>
  <c r="BF376"/>
  <c r="T376"/>
  <c r="R376"/>
  <c r="P376"/>
  <c r="BI373"/>
  <c r="BH373"/>
  <c r="BG373"/>
  <c r="BF373"/>
  <c r="T373"/>
  <c r="R373"/>
  <c r="P373"/>
  <c r="BI369"/>
  <c r="BH369"/>
  <c r="BG369"/>
  <c r="BF369"/>
  <c r="T369"/>
  <c r="R369"/>
  <c r="P369"/>
  <c r="BI363"/>
  <c r="BH363"/>
  <c r="BG363"/>
  <c r="BF363"/>
  <c r="T363"/>
  <c r="R363"/>
  <c r="P363"/>
  <c r="BI357"/>
  <c r="BH357"/>
  <c r="BG357"/>
  <c r="BF357"/>
  <c r="T357"/>
  <c r="R357"/>
  <c r="P357"/>
  <c r="BI352"/>
  <c r="BH352"/>
  <c r="BG352"/>
  <c r="BF352"/>
  <c r="T352"/>
  <c r="R352"/>
  <c r="P352"/>
  <c r="BI346"/>
  <c r="BH346"/>
  <c r="BG346"/>
  <c r="BF346"/>
  <c r="T346"/>
  <c r="R346"/>
  <c r="P346"/>
  <c r="BI340"/>
  <c r="BH340"/>
  <c r="BG340"/>
  <c r="BF340"/>
  <c r="T340"/>
  <c r="R340"/>
  <c r="P340"/>
  <c r="BI334"/>
  <c r="BH334"/>
  <c r="BG334"/>
  <c r="BF334"/>
  <c r="T334"/>
  <c r="R334"/>
  <c r="P334"/>
  <c r="BI328"/>
  <c r="BH328"/>
  <c r="BG328"/>
  <c r="BF328"/>
  <c r="T328"/>
  <c r="R328"/>
  <c r="P328"/>
  <c r="BI323"/>
  <c r="BH323"/>
  <c r="BG323"/>
  <c r="BF323"/>
  <c r="T323"/>
  <c r="R323"/>
  <c r="P323"/>
  <c r="BI317"/>
  <c r="BH317"/>
  <c r="BG317"/>
  <c r="BF317"/>
  <c r="T317"/>
  <c r="R317"/>
  <c r="P317"/>
  <c r="BI311"/>
  <c r="BH311"/>
  <c r="BG311"/>
  <c r="BF311"/>
  <c r="T311"/>
  <c r="R311"/>
  <c r="P311"/>
  <c r="BI305"/>
  <c r="BH305"/>
  <c r="BG305"/>
  <c r="BF305"/>
  <c r="T305"/>
  <c r="R305"/>
  <c r="P305"/>
  <c r="BI302"/>
  <c r="BH302"/>
  <c r="BG302"/>
  <c r="BF302"/>
  <c r="T302"/>
  <c r="R302"/>
  <c r="P302"/>
  <c r="BI300"/>
  <c r="BH300"/>
  <c r="BG300"/>
  <c r="BF300"/>
  <c r="T300"/>
  <c r="R300"/>
  <c r="P300"/>
  <c r="BI297"/>
  <c r="BH297"/>
  <c r="BG297"/>
  <c r="BF297"/>
  <c r="T297"/>
  <c r="R297"/>
  <c r="P297"/>
  <c r="BI289"/>
  <c r="BH289"/>
  <c r="BG289"/>
  <c r="BF289"/>
  <c r="T289"/>
  <c r="R289"/>
  <c r="P289"/>
  <c r="BI282"/>
  <c r="BH282"/>
  <c r="BG282"/>
  <c r="BF282"/>
  <c r="T282"/>
  <c r="R282"/>
  <c r="P282"/>
  <c r="BI277"/>
  <c r="BH277"/>
  <c r="BG277"/>
  <c r="BF277"/>
  <c r="T277"/>
  <c r="R277"/>
  <c r="P277"/>
  <c r="BI270"/>
  <c r="BH270"/>
  <c r="BG270"/>
  <c r="BF270"/>
  <c r="T270"/>
  <c r="R270"/>
  <c r="P270"/>
  <c r="BI263"/>
  <c r="BH263"/>
  <c r="BG263"/>
  <c r="BF263"/>
  <c r="T263"/>
  <c r="R263"/>
  <c r="P263"/>
  <c r="BI257"/>
  <c r="BH257"/>
  <c r="BG257"/>
  <c r="BF257"/>
  <c r="T257"/>
  <c r="R257"/>
  <c r="P257"/>
  <c r="BI250"/>
  <c r="BH250"/>
  <c r="BG250"/>
  <c r="BF250"/>
  <c r="T250"/>
  <c r="R250"/>
  <c r="P250"/>
  <c r="BI244"/>
  <c r="BH244"/>
  <c r="BG244"/>
  <c r="BF244"/>
  <c r="T244"/>
  <c r="R244"/>
  <c r="P244"/>
  <c r="BI238"/>
  <c r="BH238"/>
  <c r="BG238"/>
  <c r="BF238"/>
  <c r="T238"/>
  <c r="R238"/>
  <c r="P238"/>
  <c r="BI232"/>
  <c r="BH232"/>
  <c r="BG232"/>
  <c r="BF232"/>
  <c r="T232"/>
  <c r="R232"/>
  <c r="P232"/>
  <c r="BI226"/>
  <c r="BH226"/>
  <c r="BG226"/>
  <c r="BF226"/>
  <c r="T226"/>
  <c r="R226"/>
  <c r="P226"/>
  <c r="BI220"/>
  <c r="BH220"/>
  <c r="BG220"/>
  <c r="BF220"/>
  <c r="T220"/>
  <c r="R220"/>
  <c r="P220"/>
  <c r="BI214"/>
  <c r="BH214"/>
  <c r="BG214"/>
  <c r="BF214"/>
  <c r="T214"/>
  <c r="R214"/>
  <c r="P214"/>
  <c r="BI208"/>
  <c r="BH208"/>
  <c r="BG208"/>
  <c r="BF208"/>
  <c r="T208"/>
  <c r="R208"/>
  <c r="P208"/>
  <c r="BI202"/>
  <c r="BH202"/>
  <c r="BG202"/>
  <c r="BF202"/>
  <c r="T202"/>
  <c r="R202"/>
  <c r="P202"/>
  <c r="BI196"/>
  <c r="BH196"/>
  <c r="BG196"/>
  <c r="BF196"/>
  <c r="T196"/>
  <c r="R196"/>
  <c r="P196"/>
  <c r="BI190"/>
  <c r="BH190"/>
  <c r="BG190"/>
  <c r="BF190"/>
  <c r="T190"/>
  <c r="R190"/>
  <c r="P190"/>
  <c r="BI184"/>
  <c r="BH184"/>
  <c r="BG184"/>
  <c r="BF184"/>
  <c r="T184"/>
  <c r="R184"/>
  <c r="P184"/>
  <c r="BI178"/>
  <c r="BH178"/>
  <c r="BG178"/>
  <c r="BF178"/>
  <c r="T178"/>
  <c r="R178"/>
  <c r="P178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6"/>
  <c r="BH156"/>
  <c r="BG156"/>
  <c r="BF156"/>
  <c r="T156"/>
  <c r="R156"/>
  <c r="P156"/>
  <c r="BI150"/>
  <c r="BH150"/>
  <c r="BG150"/>
  <c r="BF150"/>
  <c r="T150"/>
  <c r="R150"/>
  <c r="P150"/>
  <c r="BI144"/>
  <c r="BH144"/>
  <c r="BG144"/>
  <c r="BF144"/>
  <c r="T144"/>
  <c r="R144"/>
  <c r="P144"/>
  <c r="BI138"/>
  <c r="BH138"/>
  <c r="BG138"/>
  <c r="BF138"/>
  <c r="T138"/>
  <c r="R138"/>
  <c r="P138"/>
  <c r="BI132"/>
  <c r="BH132"/>
  <c r="BG132"/>
  <c r="BF132"/>
  <c r="T132"/>
  <c r="R132"/>
  <c r="P132"/>
  <c r="BI126"/>
  <c r="BH126"/>
  <c r="BG126"/>
  <c r="BF126"/>
  <c r="T126"/>
  <c r="R126"/>
  <c r="P126"/>
  <c r="BI120"/>
  <c r="BH120"/>
  <c r="BG120"/>
  <c r="BF120"/>
  <c r="T120"/>
  <c r="R120"/>
  <c r="P120"/>
  <c r="BI114"/>
  <c r="BH114"/>
  <c r="BG114"/>
  <c r="BF114"/>
  <c r="T114"/>
  <c r="R114"/>
  <c r="P114"/>
  <c r="BI108"/>
  <c r="BH108"/>
  <c r="BG108"/>
  <c r="BF108"/>
  <c r="T108"/>
  <c r="R108"/>
  <c r="P108"/>
  <c r="BI104"/>
  <c r="BH104"/>
  <c r="BG104"/>
  <c r="BF104"/>
  <c r="T104"/>
  <c r="R104"/>
  <c r="P104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BI94"/>
  <c r="BH94"/>
  <c r="BG94"/>
  <c r="BF94"/>
  <c r="T94"/>
  <c r="R94"/>
  <c r="P94"/>
  <c r="BI91"/>
  <c r="BH91"/>
  <c r="BG91"/>
  <c r="BF91"/>
  <c r="T91"/>
  <c r="R91"/>
  <c r="P91"/>
  <c r="J86"/>
  <c r="J85"/>
  <c r="F85"/>
  <c r="F83"/>
  <c r="E81"/>
  <c r="J55"/>
  <c r="J54"/>
  <c r="F54"/>
  <c r="F52"/>
  <c r="E50"/>
  <c r="J18"/>
  <c r="E18"/>
  <c r="F55"/>
  <c r="J17"/>
  <c r="J12"/>
  <c r="J52"/>
  <c r="E7"/>
  <c r="E79"/>
  <c i="2" r="J37"/>
  <c r="J36"/>
  <c i="1" r="AY55"/>
  <c i="2" r="J35"/>
  <c i="1" r="AX55"/>
  <c i="2" r="BI460"/>
  <c r="BH460"/>
  <c r="BG460"/>
  <c r="BF460"/>
  <c r="T460"/>
  <c r="R460"/>
  <c r="P460"/>
  <c r="BI457"/>
  <c r="BH457"/>
  <c r="BG457"/>
  <c r="BF457"/>
  <c r="T457"/>
  <c r="R457"/>
  <c r="P457"/>
  <c r="BI451"/>
  <c r="BH451"/>
  <c r="BG451"/>
  <c r="BF451"/>
  <c r="T451"/>
  <c r="R451"/>
  <c r="P451"/>
  <c r="BI446"/>
  <c r="BH446"/>
  <c r="BG446"/>
  <c r="BF446"/>
  <c r="T446"/>
  <c r="R446"/>
  <c r="P446"/>
  <c r="BI440"/>
  <c r="BH440"/>
  <c r="BG440"/>
  <c r="BF440"/>
  <c r="T440"/>
  <c r="R440"/>
  <c r="P440"/>
  <c r="BI434"/>
  <c r="BH434"/>
  <c r="BG434"/>
  <c r="BF434"/>
  <c r="T434"/>
  <c r="R434"/>
  <c r="P434"/>
  <c r="BI427"/>
  <c r="BH427"/>
  <c r="BG427"/>
  <c r="BF427"/>
  <c r="T427"/>
  <c r="R427"/>
  <c r="P427"/>
  <c r="BI421"/>
  <c r="BH421"/>
  <c r="BG421"/>
  <c r="BF421"/>
  <c r="T421"/>
  <c r="R421"/>
  <c r="P421"/>
  <c r="BI415"/>
  <c r="BH415"/>
  <c r="BG415"/>
  <c r="BF415"/>
  <c r="T415"/>
  <c r="R415"/>
  <c r="P415"/>
  <c r="BI413"/>
  <c r="BH413"/>
  <c r="BG413"/>
  <c r="BF413"/>
  <c r="T413"/>
  <c r="R413"/>
  <c r="P413"/>
  <c r="BI407"/>
  <c r="BH407"/>
  <c r="BG407"/>
  <c r="BF407"/>
  <c r="T407"/>
  <c r="R407"/>
  <c r="P407"/>
  <c r="BI401"/>
  <c r="BH401"/>
  <c r="BG401"/>
  <c r="BF401"/>
  <c r="T401"/>
  <c r="R401"/>
  <c r="P401"/>
  <c r="BI399"/>
  <c r="BH399"/>
  <c r="BG399"/>
  <c r="BF399"/>
  <c r="T399"/>
  <c r="R399"/>
  <c r="P399"/>
  <c r="BI396"/>
  <c r="BH396"/>
  <c r="BG396"/>
  <c r="BF396"/>
  <c r="T396"/>
  <c r="R396"/>
  <c r="P396"/>
  <c r="BI393"/>
  <c r="BH393"/>
  <c r="BG393"/>
  <c r="BF393"/>
  <c r="T393"/>
  <c r="R393"/>
  <c r="P393"/>
  <c r="BI390"/>
  <c r="BH390"/>
  <c r="BG390"/>
  <c r="BF390"/>
  <c r="T390"/>
  <c r="R390"/>
  <c r="P390"/>
  <c r="BI387"/>
  <c r="BH387"/>
  <c r="BG387"/>
  <c r="BF387"/>
  <c r="T387"/>
  <c r="R387"/>
  <c r="P387"/>
  <c r="BI385"/>
  <c r="BH385"/>
  <c r="BG385"/>
  <c r="BF385"/>
  <c r="T385"/>
  <c r="R385"/>
  <c r="P385"/>
  <c r="BI382"/>
  <c r="BH382"/>
  <c r="BG382"/>
  <c r="BF382"/>
  <c r="T382"/>
  <c r="R382"/>
  <c r="P382"/>
  <c r="BI374"/>
  <c r="BH374"/>
  <c r="BG374"/>
  <c r="BF374"/>
  <c r="T374"/>
  <c r="R374"/>
  <c r="P374"/>
  <c r="BI368"/>
  <c r="BH368"/>
  <c r="BG368"/>
  <c r="BF368"/>
  <c r="T368"/>
  <c r="R368"/>
  <c r="P368"/>
  <c r="BI362"/>
  <c r="BH362"/>
  <c r="BG362"/>
  <c r="BF362"/>
  <c r="T362"/>
  <c r="R362"/>
  <c r="P362"/>
  <c r="BI356"/>
  <c r="BH356"/>
  <c r="BG356"/>
  <c r="BF356"/>
  <c r="T356"/>
  <c r="R356"/>
  <c r="P356"/>
  <c r="BI350"/>
  <c r="BH350"/>
  <c r="BG350"/>
  <c r="BF350"/>
  <c r="T350"/>
  <c r="R350"/>
  <c r="P350"/>
  <c r="BI344"/>
  <c r="BH344"/>
  <c r="BG344"/>
  <c r="BF344"/>
  <c r="T344"/>
  <c r="R344"/>
  <c r="P344"/>
  <c r="BI338"/>
  <c r="BH338"/>
  <c r="BG338"/>
  <c r="BF338"/>
  <c r="T338"/>
  <c r="R338"/>
  <c r="P338"/>
  <c r="BI331"/>
  <c r="BH331"/>
  <c r="BG331"/>
  <c r="BF331"/>
  <c r="T331"/>
  <c r="R331"/>
  <c r="P331"/>
  <c r="BI325"/>
  <c r="BH325"/>
  <c r="BG325"/>
  <c r="BF325"/>
  <c r="T325"/>
  <c r="R325"/>
  <c r="P325"/>
  <c r="BI319"/>
  <c r="BH319"/>
  <c r="BG319"/>
  <c r="BF319"/>
  <c r="T319"/>
  <c r="R319"/>
  <c r="P319"/>
  <c r="BI313"/>
  <c r="BH313"/>
  <c r="BG313"/>
  <c r="BF313"/>
  <c r="T313"/>
  <c r="R313"/>
  <c r="P313"/>
  <c r="BI307"/>
  <c r="BH307"/>
  <c r="BG307"/>
  <c r="BF307"/>
  <c r="T307"/>
  <c r="R307"/>
  <c r="P307"/>
  <c r="BI302"/>
  <c r="BH302"/>
  <c r="BG302"/>
  <c r="BF302"/>
  <c r="T302"/>
  <c r="R302"/>
  <c r="P302"/>
  <c r="BI296"/>
  <c r="BH296"/>
  <c r="BG296"/>
  <c r="BF296"/>
  <c r="T296"/>
  <c r="R296"/>
  <c r="P296"/>
  <c r="BI289"/>
  <c r="BH289"/>
  <c r="BG289"/>
  <c r="BF289"/>
  <c r="T289"/>
  <c r="R289"/>
  <c r="P289"/>
  <c r="BI287"/>
  <c r="BH287"/>
  <c r="BG287"/>
  <c r="BF287"/>
  <c r="T287"/>
  <c r="R287"/>
  <c r="P287"/>
  <c r="BI284"/>
  <c r="BH284"/>
  <c r="BG284"/>
  <c r="BF284"/>
  <c r="T284"/>
  <c r="R284"/>
  <c r="P284"/>
  <c r="BI281"/>
  <c r="BH281"/>
  <c r="BG281"/>
  <c r="BF281"/>
  <c r="T281"/>
  <c r="R281"/>
  <c r="P281"/>
  <c r="BI275"/>
  <c r="BH275"/>
  <c r="BG275"/>
  <c r="BF275"/>
  <c r="T275"/>
  <c r="R275"/>
  <c r="P275"/>
  <c r="BI268"/>
  <c r="BH268"/>
  <c r="BG268"/>
  <c r="BF268"/>
  <c r="T268"/>
  <c r="T261"/>
  <c r="R268"/>
  <c r="R261"/>
  <c r="P268"/>
  <c r="P261"/>
  <c r="BI262"/>
  <c r="BH262"/>
  <c r="BG262"/>
  <c r="BF262"/>
  <c r="T262"/>
  <c r="R262"/>
  <c r="P262"/>
  <c r="BI258"/>
  <c r="BH258"/>
  <c r="BG258"/>
  <c r="BF258"/>
  <c r="T258"/>
  <c r="R258"/>
  <c r="P258"/>
  <c r="BI255"/>
  <c r="BH255"/>
  <c r="BG255"/>
  <c r="BF255"/>
  <c r="T255"/>
  <c r="R255"/>
  <c r="P255"/>
  <c r="BI249"/>
  <c r="BH249"/>
  <c r="BG249"/>
  <c r="BF249"/>
  <c r="T249"/>
  <c r="R249"/>
  <c r="P249"/>
  <c r="BI242"/>
  <c r="BH242"/>
  <c r="BG242"/>
  <c r="BF242"/>
  <c r="T242"/>
  <c r="R242"/>
  <c r="P242"/>
  <c r="BI236"/>
  <c r="BH236"/>
  <c r="BG236"/>
  <c r="BF236"/>
  <c r="T236"/>
  <c r="R236"/>
  <c r="P236"/>
  <c r="BI231"/>
  <c r="BH231"/>
  <c r="BG231"/>
  <c r="BF231"/>
  <c r="T231"/>
  <c r="R231"/>
  <c r="P231"/>
  <c r="BI225"/>
  <c r="BH225"/>
  <c r="BG225"/>
  <c r="BF225"/>
  <c r="T225"/>
  <c r="R225"/>
  <c r="P225"/>
  <c r="BI219"/>
  <c r="BH219"/>
  <c r="BG219"/>
  <c r="BF219"/>
  <c r="T219"/>
  <c r="R219"/>
  <c r="P219"/>
  <c r="BI213"/>
  <c r="BH213"/>
  <c r="BG213"/>
  <c r="BF213"/>
  <c r="T213"/>
  <c r="R213"/>
  <c r="P213"/>
  <c r="BI207"/>
  <c r="BH207"/>
  <c r="BG207"/>
  <c r="BF207"/>
  <c r="T207"/>
  <c r="R207"/>
  <c r="P207"/>
  <c r="BI202"/>
  <c r="BH202"/>
  <c r="BG202"/>
  <c r="BF202"/>
  <c r="T202"/>
  <c r="R202"/>
  <c r="P202"/>
  <c r="BI196"/>
  <c r="BH196"/>
  <c r="BG196"/>
  <c r="BF196"/>
  <c r="T196"/>
  <c r="R196"/>
  <c r="P196"/>
  <c r="BI193"/>
  <c r="BH193"/>
  <c r="BG193"/>
  <c r="BF193"/>
  <c r="T193"/>
  <c r="R193"/>
  <c r="P193"/>
  <c r="BI191"/>
  <c r="BH191"/>
  <c r="BG191"/>
  <c r="BF191"/>
  <c r="T191"/>
  <c r="R191"/>
  <c r="P191"/>
  <c r="BI188"/>
  <c r="BH188"/>
  <c r="BG188"/>
  <c r="BF188"/>
  <c r="T188"/>
  <c r="R188"/>
  <c r="P188"/>
  <c r="BI181"/>
  <c r="BH181"/>
  <c r="BG181"/>
  <c r="BF181"/>
  <c r="T181"/>
  <c r="R181"/>
  <c r="P181"/>
  <c r="BI175"/>
  <c r="BH175"/>
  <c r="BG175"/>
  <c r="BF175"/>
  <c r="T175"/>
  <c r="R175"/>
  <c r="P175"/>
  <c r="BI169"/>
  <c r="BH169"/>
  <c r="BG169"/>
  <c r="BF169"/>
  <c r="T169"/>
  <c r="R169"/>
  <c r="P169"/>
  <c r="BI164"/>
  <c r="BH164"/>
  <c r="BG164"/>
  <c r="BF164"/>
  <c r="T164"/>
  <c r="R164"/>
  <c r="P164"/>
  <c r="BI157"/>
  <c r="BH157"/>
  <c r="BG157"/>
  <c r="BF157"/>
  <c r="T157"/>
  <c r="R157"/>
  <c r="P157"/>
  <c r="BI150"/>
  <c r="BH150"/>
  <c r="BG150"/>
  <c r="BF150"/>
  <c r="T150"/>
  <c r="R150"/>
  <c r="P150"/>
  <c r="BI144"/>
  <c r="BH144"/>
  <c r="BG144"/>
  <c r="BF144"/>
  <c r="T144"/>
  <c r="R144"/>
  <c r="P144"/>
  <c r="BI138"/>
  <c r="BH138"/>
  <c r="BG138"/>
  <c r="BF138"/>
  <c r="T138"/>
  <c r="R138"/>
  <c r="P138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16"/>
  <c r="BH116"/>
  <c r="BG116"/>
  <c r="BF116"/>
  <c r="T116"/>
  <c r="R116"/>
  <c r="P116"/>
  <c r="BI108"/>
  <c r="BH108"/>
  <c r="BG108"/>
  <c r="BF108"/>
  <c r="T108"/>
  <c r="R108"/>
  <c r="P108"/>
  <c r="BI102"/>
  <c r="BH102"/>
  <c r="BG102"/>
  <c r="BF102"/>
  <c r="T102"/>
  <c r="R102"/>
  <c r="P102"/>
  <c r="BI96"/>
  <c r="BH96"/>
  <c r="BG96"/>
  <c r="BF96"/>
  <c r="T96"/>
  <c r="R96"/>
  <c r="P96"/>
  <c r="BI90"/>
  <c r="BH90"/>
  <c r="BG90"/>
  <c r="BF90"/>
  <c r="T90"/>
  <c r="R90"/>
  <c r="P90"/>
  <c r="J85"/>
  <c r="J84"/>
  <c r="F84"/>
  <c r="F82"/>
  <c r="E80"/>
  <c r="J55"/>
  <c r="J54"/>
  <c r="F54"/>
  <c r="F52"/>
  <c r="E50"/>
  <c r="J18"/>
  <c r="E18"/>
  <c r="F85"/>
  <c r="J17"/>
  <c r="J12"/>
  <c r="J82"/>
  <c r="E7"/>
  <c r="E48"/>
  <c i="1" r="L50"/>
  <c r="AM50"/>
  <c r="AM49"/>
  <c r="L49"/>
  <c r="AM47"/>
  <c r="L47"/>
  <c r="L45"/>
  <c r="L44"/>
  <c i="2" r="BK128"/>
  <c i="3" r="J126"/>
  <c r="J593"/>
  <c r="J311"/>
  <c r="J618"/>
  <c i="4" r="J375"/>
  <c i="2" r="BK125"/>
  <c r="J219"/>
  <c r="BK102"/>
  <c r="J313"/>
  <c r="J164"/>
  <c i="3" r="J376"/>
  <c r="BK540"/>
  <c r="BK214"/>
  <c i="4" r="J215"/>
  <c r="J247"/>
  <c r="BK446"/>
  <c i="5" r="J88"/>
  <c i="2" r="BK175"/>
  <c r="BK313"/>
  <c i="3" r="BK311"/>
  <c r="BK634"/>
  <c r="BK270"/>
  <c r="J570"/>
  <c i="4" r="BK375"/>
  <c r="J434"/>
  <c r="J240"/>
  <c r="BK94"/>
  <c i="5" r="J84"/>
  <c i="2" r="BK356"/>
  <c r="J331"/>
  <c r="BK108"/>
  <c i="3" r="BK232"/>
  <c r="J601"/>
  <c r="J102"/>
  <c i="4" r="J124"/>
  <c r="BK240"/>
  <c r="BK393"/>
  <c r="BK265"/>
  <c i="2" r="J242"/>
  <c r="J396"/>
  <c r="J213"/>
  <c i="3" r="J250"/>
  <c r="BK363"/>
  <c r="BK581"/>
  <c i="4" r="BK358"/>
  <c r="J422"/>
  <c r="BK473"/>
  <c i="2" r="BK213"/>
  <c r="BK144"/>
  <c i="3" r="BK386"/>
  <c r="J150"/>
  <c r="J547"/>
  <c r="BK184"/>
  <c r="BK120"/>
  <c i="4" r="J185"/>
  <c r="BK203"/>
  <c r="J431"/>
  <c r="J352"/>
  <c i="2" r="J125"/>
  <c r="J390"/>
  <c r="J207"/>
  <c i="3" r="J220"/>
  <c r="BK516"/>
  <c r="BK96"/>
  <c i="2" r="BK188"/>
  <c i="3" r="J369"/>
  <c r="J468"/>
  <c r="BK564"/>
  <c r="J104"/>
  <c i="2" r="BK289"/>
  <c r="J393"/>
  <c r="J108"/>
  <c r="J362"/>
  <c r="BK460"/>
  <c i="3" r="J168"/>
  <c r="J91"/>
  <c r="J196"/>
  <c r="J587"/>
  <c i="4" r="J265"/>
  <c r="BK422"/>
  <c r="BK167"/>
  <c r="J149"/>
  <c i="2" r="J368"/>
  <c r="J150"/>
  <c r="J421"/>
  <c i="3" r="BK445"/>
  <c r="J184"/>
  <c r="BK379"/>
  <c r="BK623"/>
  <c r="BK94"/>
  <c i="4" r="J167"/>
  <c r="J203"/>
  <c i="5" r="J90"/>
  <c r="BK86"/>
  <c i="2" r="J440"/>
  <c r="BK374"/>
  <c i="3" r="BK257"/>
  <c r="J132"/>
  <c r="BK408"/>
  <c r="J300"/>
  <c i="4" r="BK411"/>
  <c r="BK300"/>
  <c i="2" r="BK401"/>
  <c r="J169"/>
  <c r="BK169"/>
  <c r="J460"/>
  <c i="3" r="J432"/>
  <c r="BK462"/>
  <c r="BK618"/>
  <c r="BK263"/>
  <c i="4" r="BK449"/>
  <c r="BK283"/>
  <c r="J324"/>
  <c i="2" r="BK331"/>
  <c r="J287"/>
  <c r="BK249"/>
  <c i="3" r="BK202"/>
  <c r="BK405"/>
  <c r="BK559"/>
  <c r="BK114"/>
  <c i="4" r="J112"/>
  <c r="J294"/>
  <c r="J94"/>
  <c i="2" r="BK302"/>
  <c r="J344"/>
  <c i="3" r="BK534"/>
  <c r="J114"/>
  <c r="BK373"/>
  <c r="J120"/>
  <c r="BK196"/>
  <c i="2" r="J231"/>
  <c i="3" r="BK399"/>
  <c r="J473"/>
  <c r="J516"/>
  <c r="J190"/>
  <c i="2" r="J289"/>
  <c r="J427"/>
  <c r="BK122"/>
  <c r="BK319"/>
  <c i="3" r="J414"/>
  <c r="J165"/>
  <c r="J637"/>
  <c r="J108"/>
  <c i="4" r="BK247"/>
  <c r="J482"/>
  <c r="BK215"/>
  <c r="J271"/>
  <c r="J258"/>
  <c i="2" r="J413"/>
  <c r="BK451"/>
  <c i="3" r="J553"/>
  <c r="J214"/>
  <c r="BK553"/>
  <c r="BK226"/>
  <c i="4" r="J339"/>
  <c r="J456"/>
  <c r="BK179"/>
  <c i="5" r="J86"/>
  <c i="2" r="J382"/>
  <c r="J191"/>
  <c i="3" r="BK510"/>
  <c r="BK468"/>
  <c r="J504"/>
  <c i="4" r="J473"/>
  <c r="BK277"/>
  <c r="J306"/>
  <c i="2" r="J188"/>
  <c r="BK368"/>
  <c r="BK399"/>
  <c i="3" r="J462"/>
  <c r="BK497"/>
  <c r="J528"/>
  <c r="BK282"/>
  <c i="4" r="J381"/>
  <c r="BK479"/>
  <c i="5" r="J93"/>
  <c i="2" r="J268"/>
  <c r="J401"/>
  <c i="3" r="J485"/>
  <c r="J302"/>
  <c r="J282"/>
  <c r="J559"/>
  <c i="4" r="BK417"/>
  <c r="J405"/>
  <c r="BK440"/>
  <c r="BK221"/>
  <c i="2" r="J385"/>
  <c r="J457"/>
  <c i="3" r="J399"/>
  <c r="J456"/>
  <c r="J346"/>
  <c r="BK414"/>
  <c i="2" r="J451"/>
  <c i="3" r="BK289"/>
  <c r="BK178"/>
  <c r="BK220"/>
  <c i="4" r="J440"/>
  <c i="2" r="J193"/>
  <c r="BK296"/>
  <c r="BK287"/>
  <c r="BK207"/>
  <c i="3" r="J540"/>
  <c r="J138"/>
  <c r="J405"/>
  <c r="BK99"/>
  <c i="4" r="BK352"/>
  <c r="J197"/>
  <c r="BK118"/>
  <c r="BK271"/>
  <c r="J233"/>
  <c i="2" r="J415"/>
  <c r="J236"/>
  <c r="J138"/>
  <c i="3" r="BK420"/>
  <c r="BK522"/>
  <c r="BK250"/>
  <c i="4" r="BK468"/>
  <c r="J468"/>
  <c r="J106"/>
  <c r="J118"/>
  <c i="5" r="BK96"/>
  <c i="2" r="J407"/>
  <c r="BK236"/>
  <c i="3" r="BK369"/>
  <c r="BK485"/>
  <c r="J156"/>
  <c i="4" r="J393"/>
  <c r="BK306"/>
  <c r="J191"/>
  <c i="2" r="J319"/>
  <c r="J281"/>
  <c r="J96"/>
  <c i="3" r="BK144"/>
  <c r="J598"/>
  <c r="J202"/>
  <c r="BK432"/>
  <c i="4" r="J479"/>
  <c r="J288"/>
  <c r="J283"/>
  <c i="2" r="J255"/>
  <c r="J350"/>
  <c r="BK362"/>
  <c i="3" r="J402"/>
  <c r="J408"/>
  <c r="J634"/>
  <c i="4" r="BK369"/>
  <c r="J100"/>
  <c r="J136"/>
  <c r="BK324"/>
  <c i="5" r="BK84"/>
  <c i="2" r="BK338"/>
  <c r="BK258"/>
  <c r="J102"/>
  <c i="3" r="BK244"/>
  <c r="J497"/>
  <c r="J257"/>
  <c i="2" r="J128"/>
  <c i="3" r="BK587"/>
  <c r="BK162"/>
  <c r="BK593"/>
  <c r="BK305"/>
  <c i="2" r="BK415"/>
  <c r="BK157"/>
  <c r="BK393"/>
  <c r="BK396"/>
  <c r="BK427"/>
  <c i="3" r="BK334"/>
  <c r="J522"/>
  <c r="J426"/>
  <c r="BK208"/>
  <c i="4" r="J428"/>
  <c r="J155"/>
  <c r="BK434"/>
  <c r="J161"/>
  <c r="BK428"/>
  <c i="2" r="BK231"/>
  <c r="BK385"/>
  <c i="3" r="J562"/>
  <c r="BK104"/>
  <c r="J328"/>
  <c r="J623"/>
  <c r="BK473"/>
  <c i="4" r="J142"/>
  <c r="BK258"/>
  <c r="J332"/>
  <c r="BK161"/>
  <c i="5" r="BK93"/>
  <c i="2" r="J296"/>
  <c r="BK181"/>
  <c i="3" r="BK605"/>
  <c r="J443"/>
  <c r="J244"/>
  <c r="BK598"/>
  <c i="4" r="BK142"/>
  <c r="BK462"/>
  <c r="BK363"/>
  <c i="2" r="BK281"/>
  <c r="BK284"/>
  <c i="3" r="J305"/>
  <c r="J392"/>
  <c r="BK346"/>
  <c r="J96"/>
  <c i="4" r="BK345"/>
  <c r="J411"/>
  <c r="BK294"/>
  <c i="2" r="J90"/>
  <c r="J196"/>
  <c i="3" r="J340"/>
  <c r="J510"/>
  <c r="J94"/>
  <c r="BK328"/>
  <c i="4" r="J173"/>
  <c r="BK252"/>
  <c r="BK233"/>
  <c r="J363"/>
  <c i="2" r="J225"/>
  <c r="BK446"/>
  <c r="J181"/>
  <c i="3" r="BK165"/>
  <c r="J263"/>
  <c r="BK456"/>
  <c r="BK392"/>
  <c i="2" r="BK344"/>
  <c r="J116"/>
  <c i="3" r="BK323"/>
  <c r="BK300"/>
  <c r="BK357"/>
  <c i="2" r="BK350"/>
  <c r="J302"/>
  <c r="BK407"/>
  <c r="J258"/>
  <c r="BK268"/>
  <c i="3" r="BK91"/>
  <c r="J575"/>
  <c r="BK562"/>
  <c r="BK491"/>
  <c i="4" r="J312"/>
  <c r="J277"/>
  <c r="BK456"/>
  <c r="BK106"/>
  <c i="2" r="J284"/>
  <c r="BK196"/>
  <c r="BK275"/>
  <c i="3" r="J373"/>
  <c r="BK528"/>
  <c r="BK426"/>
  <c r="J352"/>
  <c i="4" r="J317"/>
  <c r="BK130"/>
  <c r="BK197"/>
  <c i="5" r="J96"/>
  <c i="2" r="BK219"/>
  <c r="BK138"/>
  <c i="3" r="J363"/>
  <c r="J386"/>
  <c r="J226"/>
  <c r="J144"/>
  <c i="4" r="J358"/>
  <c r="BK191"/>
  <c i="5" r="BK90"/>
  <c i="2" r="BK421"/>
  <c r="J122"/>
  <c i="3" r="J581"/>
  <c r="BK628"/>
  <c r="BK190"/>
  <c i="4" r="J399"/>
  <c r="BK312"/>
  <c r="J209"/>
  <c r="J369"/>
  <c i="2" r="BK413"/>
  <c r="BK193"/>
  <c i="3" r="BK612"/>
  <c r="J479"/>
  <c r="J317"/>
  <c r="BK277"/>
  <c i="4" r="BK209"/>
  <c r="J417"/>
  <c r="BK332"/>
  <c r="J252"/>
  <c i="2" r="J175"/>
  <c r="J275"/>
  <c r="BK434"/>
  <c i="3" r="J289"/>
  <c r="J379"/>
  <c r="BK138"/>
  <c r="BK575"/>
  <c i="2" r="BK96"/>
  <c i="3" r="BK479"/>
  <c r="BK132"/>
  <c r="J99"/>
  <c r="J564"/>
  <c i="2" r="J249"/>
  <c r="BK307"/>
  <c r="J307"/>
  <c r="J202"/>
  <c i="3" r="J628"/>
  <c r="BK451"/>
  <c r="BK302"/>
  <c r="BK504"/>
  <c r="BK297"/>
  <c i="4" r="BK227"/>
  <c r="BK100"/>
  <c r="BK387"/>
  <c r="BK317"/>
  <c i="2" r="J157"/>
  <c r="BK164"/>
  <c i="3" r="J178"/>
  <c r="J445"/>
  <c r="BK171"/>
  <c i="4" r="BK381"/>
  <c r="BK173"/>
  <c r="J221"/>
  <c r="J88"/>
  <c i="2" r="J144"/>
  <c r="J131"/>
  <c r="J434"/>
  <c i="3" r="BK102"/>
  <c r="BK547"/>
  <c r="BK601"/>
  <c r="BK126"/>
  <c i="4" r="BK288"/>
  <c r="BK124"/>
  <c r="BK88"/>
  <c i="2" r="BK440"/>
  <c r="BK242"/>
  <c i="3" r="J334"/>
  <c r="J357"/>
  <c r="J534"/>
  <c r="BK402"/>
  <c i="4" r="BK112"/>
  <c r="BK155"/>
  <c i="2" r="BK390"/>
  <c r="J374"/>
  <c r="BK457"/>
  <c i="3" r="J491"/>
  <c r="J162"/>
  <c r="BK437"/>
  <c r="J277"/>
  <c i="4" r="BK149"/>
  <c r="J387"/>
  <c r="BK482"/>
  <c r="BK431"/>
  <c i="2" r="J387"/>
  <c r="BK116"/>
  <c r="BK202"/>
  <c r="J399"/>
  <c i="3" r="J420"/>
  <c r="J605"/>
  <c r="BK570"/>
  <c r="J232"/>
  <c i="2" r="BK325"/>
  <c i="3" r="J208"/>
  <c r="BK352"/>
  <c r="J437"/>
  <c r="BK443"/>
  <c i="2" r="J446"/>
  <c r="BK255"/>
  <c r="BK90"/>
  <c r="BK262"/>
  <c r="BK150"/>
  <c r="BK387"/>
  <c i="3" r="BK317"/>
  <c r="BK156"/>
  <c r="J297"/>
  <c r="BK150"/>
  <c i="4" r="BK136"/>
  <c r="J300"/>
  <c r="BK405"/>
  <c i="2" r="J262"/>
  <c i="1" r="AS54"/>
  <c i="3" r="J270"/>
  <c r="J612"/>
  <c r="BK168"/>
  <c i="4" r="J462"/>
  <c r="BK339"/>
  <c r="BK399"/>
  <c r="J130"/>
  <c i="5" r="BK88"/>
  <c i="2" r="BK131"/>
  <c r="J338"/>
  <c i="3" r="J451"/>
  <c r="J323"/>
  <c r="BK340"/>
  <c r="BK376"/>
  <c i="4" r="J446"/>
  <c r="J345"/>
  <c r="J449"/>
  <c i="2" r="J325"/>
  <c r="BK225"/>
  <c r="BK382"/>
  <c i="3" r="J171"/>
  <c r="J238"/>
  <c r="BK637"/>
  <c i="4" r="J227"/>
  <c r="J179"/>
  <c r="BK185"/>
  <c i="2" r="BK191"/>
  <c r="J356"/>
  <c i="3" r="BK238"/>
  <c r="BK108"/>
  <c l="1" r="P372"/>
  <c i="2" r="T89"/>
  <c r="T248"/>
  <c r="T274"/>
  <c r="P381"/>
  <c r="P433"/>
  <c i="3" r="R90"/>
  <c r="P398"/>
  <c r="P461"/>
  <c r="P604"/>
  <c i="4" r="P351"/>
  <c r="T448"/>
  <c i="2" r="BK295"/>
  <c r="J295"/>
  <c r="J64"/>
  <c r="T381"/>
  <c r="T433"/>
  <c i="3" r="P90"/>
  <c r="BK398"/>
  <c r="J398"/>
  <c r="J64"/>
  <c r="R461"/>
  <c r="R604"/>
  <c i="4" r="BK87"/>
  <c r="J87"/>
  <c r="J60"/>
  <c r="BK338"/>
  <c r="J338"/>
  <c r="J62"/>
  <c r="P404"/>
  <c r="T478"/>
  <c i="2" r="T295"/>
  <c r="T395"/>
  <c r="R456"/>
  <c i="3" r="BK90"/>
  <c r="J90"/>
  <c r="J60"/>
  <c r="T385"/>
  <c r="BK407"/>
  <c r="J407"/>
  <c r="J65"/>
  <c r="BK552"/>
  <c r="J552"/>
  <c r="J67"/>
  <c r="R633"/>
  <c i="4" r="T351"/>
  <c r="P448"/>
  <c i="5" r="T83"/>
  <c r="T82"/>
  <c i="2" r="R89"/>
  <c r="R248"/>
  <c r="R274"/>
  <c r="BK395"/>
  <c r="J395"/>
  <c r="J66"/>
  <c r="P456"/>
  <c i="3" r="BK107"/>
  <c r="J107"/>
  <c r="J61"/>
  <c r="BK385"/>
  <c r="J385"/>
  <c r="J63"/>
  <c r="P407"/>
  <c r="P552"/>
  <c r="BK633"/>
  <c r="J633"/>
  <c r="J69"/>
  <c i="4" r="BK351"/>
  <c r="J351"/>
  <c r="J63"/>
  <c r="BK448"/>
  <c r="J448"/>
  <c r="J65"/>
  <c i="2" r="P89"/>
  <c r="BK248"/>
  <c r="J248"/>
  <c r="J61"/>
  <c r="BK274"/>
  <c r="J274"/>
  <c r="J63"/>
  <c r="BK381"/>
  <c r="J381"/>
  <c r="J65"/>
  <c r="BK433"/>
  <c r="J433"/>
  <c r="J67"/>
  <c r="T456"/>
  <c i="3" r="T90"/>
  <c r="T398"/>
  <c r="BK461"/>
  <c r="J461"/>
  <c r="J66"/>
  <c r="BK604"/>
  <c r="J604"/>
  <c r="J68"/>
  <c i="4" r="P87"/>
  <c r="P338"/>
  <c r="R404"/>
  <c r="R478"/>
  <c i="5" r="BK83"/>
  <c i="2" r="P295"/>
  <c r="R395"/>
  <c r="BK456"/>
  <c r="J456"/>
  <c r="J68"/>
  <c i="3" r="T107"/>
  <c r="T89"/>
  <c r="R398"/>
  <c r="T461"/>
  <c r="T604"/>
  <c i="4" r="R87"/>
  <c r="R338"/>
  <c r="BK404"/>
  <c r="J404"/>
  <c r="J64"/>
  <c r="BK478"/>
  <c r="J478"/>
  <c r="J66"/>
  <c i="2" r="BK89"/>
  <c r="P248"/>
  <c r="P274"/>
  <c r="R381"/>
  <c r="R433"/>
  <c i="3" r="P107"/>
  <c r="P89"/>
  <c i="1" r="AU56"/>
  <c i="3" r="P385"/>
  <c r="T407"/>
  <c r="R552"/>
  <c r="P633"/>
  <c i="4" r="R351"/>
  <c r="R448"/>
  <c i="5" r="P83"/>
  <c r="P82"/>
  <c i="1" r="AU58"/>
  <c i="2" r="R295"/>
  <c r="P395"/>
  <c i="3" r="R107"/>
  <c r="R89"/>
  <c r="R385"/>
  <c r="R407"/>
  <c r="T552"/>
  <c r="T633"/>
  <c i="4" r="T87"/>
  <c r="T86"/>
  <c r="T338"/>
  <c r="T404"/>
  <c r="P478"/>
  <c i="5" r="R83"/>
  <c r="R82"/>
  <c i="3" r="BK372"/>
  <c r="J372"/>
  <c r="J62"/>
  <c i="4" r="BK331"/>
  <c r="J331"/>
  <c r="J61"/>
  <c i="2" r="BK261"/>
  <c r="J261"/>
  <c r="J62"/>
  <c i="5" r="BK92"/>
  <c r="J92"/>
  <c r="J61"/>
  <c r="BK95"/>
  <c r="J95"/>
  <c r="J62"/>
  <c r="J52"/>
  <c r="E48"/>
  <c r="F55"/>
  <c r="BE88"/>
  <c r="BE93"/>
  <c r="BE96"/>
  <c r="BE84"/>
  <c r="BE86"/>
  <c r="BE90"/>
  <c i="4" r="BK86"/>
  <c r="J86"/>
  <c r="BE94"/>
  <c r="BE112"/>
  <c r="BE240"/>
  <c r="BE283"/>
  <c r="BE312"/>
  <c r="BE393"/>
  <c r="BE440"/>
  <c i="3" r="BK89"/>
  <c r="J89"/>
  <c i="4" r="J80"/>
  <c r="BE100"/>
  <c r="BE136"/>
  <c r="BE142"/>
  <c r="BE173"/>
  <c r="BE258"/>
  <c r="BE332"/>
  <c r="BE339"/>
  <c r="BE352"/>
  <c r="BE375"/>
  <c r="BE381"/>
  <c r="BE387"/>
  <c r="BE417"/>
  <c r="BE434"/>
  <c r="BE446"/>
  <c r="BE456"/>
  <c r="BE479"/>
  <c r="E48"/>
  <c r="F83"/>
  <c r="BE130"/>
  <c r="BE209"/>
  <c r="BE233"/>
  <c r="BE288"/>
  <c r="BE317"/>
  <c r="BE363"/>
  <c r="BE369"/>
  <c r="BE88"/>
  <c r="BE118"/>
  <c r="BE149"/>
  <c r="BE247"/>
  <c r="BE252"/>
  <c r="BE265"/>
  <c r="BE358"/>
  <c r="BE411"/>
  <c r="BE155"/>
  <c r="BE227"/>
  <c r="BE399"/>
  <c r="BE482"/>
  <c r="BE124"/>
  <c r="BE179"/>
  <c r="BE191"/>
  <c r="BE197"/>
  <c r="BE203"/>
  <c r="BE271"/>
  <c r="BE277"/>
  <c r="BE306"/>
  <c r="BE422"/>
  <c r="BE428"/>
  <c r="BE161"/>
  <c r="BE167"/>
  <c r="BE215"/>
  <c r="BE324"/>
  <c r="BE405"/>
  <c r="BE473"/>
  <c r="BE106"/>
  <c r="BE185"/>
  <c r="BE221"/>
  <c r="BE294"/>
  <c r="BE300"/>
  <c r="BE345"/>
  <c r="BE431"/>
  <c r="BE449"/>
  <c r="BE462"/>
  <c r="BE468"/>
  <c i="3" r="BE102"/>
  <c r="BE132"/>
  <c r="BE165"/>
  <c r="BE168"/>
  <c r="BE171"/>
  <c r="BE178"/>
  <c r="BE244"/>
  <c r="BE257"/>
  <c r="BE302"/>
  <c r="BE305"/>
  <c r="BE328"/>
  <c r="BE426"/>
  <c r="BE437"/>
  <c r="BE462"/>
  <c r="BE468"/>
  <c i="2" r="J89"/>
  <c r="J60"/>
  <c i="3" r="E48"/>
  <c r="J83"/>
  <c r="BE94"/>
  <c r="BE138"/>
  <c r="BE250"/>
  <c r="BE300"/>
  <c r="BE340"/>
  <c r="BE369"/>
  <c r="BE392"/>
  <c r="BE405"/>
  <c r="BE420"/>
  <c r="BE451"/>
  <c r="BE553"/>
  <c r="BE562"/>
  <c r="BE593"/>
  <c r="BE156"/>
  <c r="BE196"/>
  <c r="BE214"/>
  <c r="BE323"/>
  <c r="BE334"/>
  <c r="BE379"/>
  <c r="BE386"/>
  <c r="BE414"/>
  <c r="BE497"/>
  <c r="BE522"/>
  <c r="BE528"/>
  <c r="BE547"/>
  <c r="BE587"/>
  <c r="BE605"/>
  <c r="BE637"/>
  <c r="BE108"/>
  <c r="BE144"/>
  <c r="BE232"/>
  <c r="BE238"/>
  <c r="BE289"/>
  <c r="BE373"/>
  <c r="BE399"/>
  <c r="BE402"/>
  <c r="BE456"/>
  <c r="BE559"/>
  <c r="BE570"/>
  <c r="BE581"/>
  <c r="BE634"/>
  <c r="BE91"/>
  <c r="BE126"/>
  <c r="BE184"/>
  <c r="BE277"/>
  <c r="BE346"/>
  <c r="BE363"/>
  <c r="BE376"/>
  <c r="BE479"/>
  <c r="BE504"/>
  <c r="BE540"/>
  <c r="BE601"/>
  <c r="BE612"/>
  <c r="BE628"/>
  <c r="BE96"/>
  <c r="BE104"/>
  <c r="BE120"/>
  <c r="BE202"/>
  <c r="BE208"/>
  <c r="BE270"/>
  <c r="BE282"/>
  <c r="BE297"/>
  <c r="BE311"/>
  <c r="BE485"/>
  <c r="BE491"/>
  <c r="BE534"/>
  <c r="F86"/>
  <c r="BE99"/>
  <c r="BE190"/>
  <c r="BE352"/>
  <c r="BE357"/>
  <c r="BE408"/>
  <c r="BE445"/>
  <c r="BE510"/>
  <c r="BE516"/>
  <c r="BE114"/>
  <c r="BE150"/>
  <c r="BE162"/>
  <c r="BE220"/>
  <c r="BE226"/>
  <c r="BE263"/>
  <c r="BE317"/>
  <c r="BE432"/>
  <c r="BE443"/>
  <c r="BE473"/>
  <c r="BE564"/>
  <c r="BE575"/>
  <c r="BE598"/>
  <c r="BE618"/>
  <c r="BE623"/>
  <c i="2" r="F55"/>
  <c r="BE96"/>
  <c r="BE125"/>
  <c r="BE193"/>
  <c r="BE255"/>
  <c r="BE258"/>
  <c r="BE325"/>
  <c r="BE407"/>
  <c r="BE446"/>
  <c r="BE451"/>
  <c r="BE457"/>
  <c r="BE460"/>
  <c r="BE169"/>
  <c r="BE207"/>
  <c r="BE281"/>
  <c r="BE338"/>
  <c r="BE350"/>
  <c r="BE90"/>
  <c r="BE102"/>
  <c r="BE144"/>
  <c r="BE150"/>
  <c r="BE268"/>
  <c r="BE396"/>
  <c r="BE401"/>
  <c r="BE434"/>
  <c r="BE440"/>
  <c r="BE188"/>
  <c r="BE191"/>
  <c r="BE213"/>
  <c r="BE262"/>
  <c r="BE284"/>
  <c r="BE302"/>
  <c r="BE307"/>
  <c r="BE313"/>
  <c r="BE331"/>
  <c r="BE368"/>
  <c r="BE387"/>
  <c r="BE399"/>
  <c r="BE415"/>
  <c r="BE421"/>
  <c r="BE427"/>
  <c r="J52"/>
  <c r="E78"/>
  <c r="BE122"/>
  <c r="BE157"/>
  <c r="BE164"/>
  <c r="BE319"/>
  <c r="BE413"/>
  <c r="BE108"/>
  <c r="BE116"/>
  <c r="BE196"/>
  <c r="BE219"/>
  <c r="BE225"/>
  <c r="BE231"/>
  <c r="BE242"/>
  <c r="BE249"/>
  <c r="BE287"/>
  <c r="BE289"/>
  <c r="BE296"/>
  <c r="BE385"/>
  <c r="BE138"/>
  <c r="BE175"/>
  <c r="BE181"/>
  <c r="BE344"/>
  <c r="BE356"/>
  <c r="BE362"/>
  <c r="BE374"/>
  <c r="BE382"/>
  <c r="BE390"/>
  <c r="BE393"/>
  <c r="BE128"/>
  <c r="BE131"/>
  <c r="BE202"/>
  <c r="BE236"/>
  <c r="BE275"/>
  <c i="4" r="F34"/>
  <c i="1" r="BA57"/>
  <c i="5" r="F35"/>
  <c i="1" r="BB58"/>
  <c i="5" r="F37"/>
  <c i="1" r="BD58"/>
  <c i="2" r="J34"/>
  <c i="1" r="AW55"/>
  <c i="3" r="F35"/>
  <c i="1" r="BB56"/>
  <c i="3" r="J30"/>
  <c i="5" r="J34"/>
  <c i="1" r="AW58"/>
  <c i="2" r="F34"/>
  <c i="1" r="BA55"/>
  <c i="4" r="J34"/>
  <c i="1" r="AW57"/>
  <c i="4" r="F35"/>
  <c i="1" r="BB57"/>
  <c i="5" r="F34"/>
  <c i="1" r="BA58"/>
  <c i="4" r="F37"/>
  <c i="1" r="BD57"/>
  <c i="3" r="F37"/>
  <c i="1" r="BD56"/>
  <c i="4" r="J30"/>
  <c i="3" r="F36"/>
  <c i="1" r="BC56"/>
  <c i="2" r="F37"/>
  <c i="1" r="BD55"/>
  <c i="2" r="F36"/>
  <c i="1" r="BC55"/>
  <c i="3" r="F34"/>
  <c i="1" r="BA56"/>
  <c i="3" r="J34"/>
  <c i="1" r="AW56"/>
  <c i="5" r="F36"/>
  <c i="1" r="BC58"/>
  <c i="4" r="F36"/>
  <c i="1" r="BC57"/>
  <c i="2" r="F35"/>
  <c i="1" r="BB55"/>
  <c i="4" l="1" r="R86"/>
  <c i="2" r="P88"/>
  <c i="1" r="AU55"/>
  <c i="4" r="P86"/>
  <c i="1" r="AU57"/>
  <c i="5" r="BK82"/>
  <c r="J82"/>
  <c i="2" r="BK88"/>
  <c r="J88"/>
  <c r="R88"/>
  <c r="T88"/>
  <c i="5" r="J83"/>
  <c r="J60"/>
  <c i="1" r="AG57"/>
  <c i="4" r="J59"/>
  <c i="1" r="AG56"/>
  <c i="3" r="J59"/>
  <c r="J33"/>
  <c i="1" r="AV56"/>
  <c r="AT56"/>
  <c r="AN56"/>
  <c i="2" r="J30"/>
  <c i="1" r="AG55"/>
  <c i="4" r="F33"/>
  <c i="1" r="AZ57"/>
  <c i="5" r="J30"/>
  <c i="1" r="AG58"/>
  <c i="5" r="F33"/>
  <c i="1" r="AZ58"/>
  <c r="BA54"/>
  <c r="W30"/>
  <c r="BD54"/>
  <c r="W33"/>
  <c r="BB54"/>
  <c r="W31"/>
  <c i="4" r="J33"/>
  <c i="1" r="AV57"/>
  <c r="AT57"/>
  <c r="AN57"/>
  <c i="2" r="J33"/>
  <c i="1" r="AV55"/>
  <c r="AT55"/>
  <c r="AN55"/>
  <c i="2" r="F33"/>
  <c i="1" r="AZ55"/>
  <c i="3" r="F33"/>
  <c i="1" r="AZ56"/>
  <c r="BC54"/>
  <c r="W32"/>
  <c i="5" r="J33"/>
  <c i="1" r="AV58"/>
  <c r="AT58"/>
  <c r="AN58"/>
  <c i="5" l="1" r="J59"/>
  <c i="2" r="J59"/>
  <c i="5" r="J39"/>
  <c i="4" r="J39"/>
  <c i="3" r="J39"/>
  <c i="2" r="J39"/>
  <c i="1" r="AZ54"/>
  <c r="W29"/>
  <c r="AW54"/>
  <c r="AK30"/>
  <c r="AG54"/>
  <c r="AX54"/>
  <c r="AU54"/>
  <c r="AY54"/>
  <c l="1" r="AK26"/>
  <c r="AV54"/>
  <c r="AK29"/>
  <c r="AK35"/>
  <c l="1"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<sst xmlns="http://schemas.openxmlformats.org/spreadsheetml/2006/main">
  <si>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</si>
  <si>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</si>
  <si>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</si>
  <si>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</si>
  <si>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</si>
  <si>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{0a7c60f2-2da1-4728-912e-cd8c582b6e48}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</si>
  <si>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</si>
  <si>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</si>
  <si>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</si>
  <si>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</si>
  <si>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</si>
  <si>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</si>
  <si>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</si>
  <si>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</si>
  <si>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</si>
  <si>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</si>
  <si>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</si>
  <si>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Polní cesty Lhota u Dobrušky</t>
  </si>
  <si>
    <t>KSO:</t>
  </si>
  <si>
    <t/>
  </si>
  <si>
    <t>CC-CZ:</t>
  </si>
  <si>
    <t>Místo:</t>
  </si>
  <si>
    <t>Lhota u Dobrušky</t>
  </si>
  <si>
    <t>Datum:</t>
  </si>
  <si>
    <t>2. 3. 2023</t>
  </si>
  <si>
    <t>Zadavatel:</t>
  </si>
  <si>
    <t>IČ:</t>
  </si>
  <si>
    <t>Státní pozemkový úřad - Královehradecký kraj</t>
  </si>
  <si>
    <t>DIČ:</t>
  </si>
  <si>
    <t>Uchazeč:</t>
  </si>
  <si>
    <t>Vyplň údaj</t>
  </si>
  <si>
    <t>Projektant:</t>
  </si>
  <si>
    <t>60705981</t>
  </si>
  <si>
    <t>APC SILNICE s.r.o.</t>
  </si>
  <si>
    <t>CZ60705981</t>
  </si>
  <si>
    <t>True</t>
  </si>
  <si>
    <t>Zpracovatel:</t>
  </si>
  <si>
    <t>05733171</t>
  </si>
  <si>
    <t>TMI Building s.r.o.</t>
  </si>
  <si>
    <t>CZ05733171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</si>
  <si>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</si>
  <si>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</si>
  <si>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</si>
  <si>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</si>
  <si>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</si>
  <si>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</si>
  <si>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</si>
  <si>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</si>
  <si>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</si>
  <si>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</si>
  <si>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</si>
  <si>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</si>
  <si>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</si>
  <si>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</si>
  <si>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</si>
  <si>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</si>
  <si>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</si>
  <si>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</si>
  <si>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</si>
  <si>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</si>
  <si>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</si>
  <si>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</si>
  <si>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</si>
  <si>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</si>
  <si>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</si>
  <si>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</si>
  <si>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</si>
  <si>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</si>
  <si>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</si>
  <si>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</si>
  <si>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</si>
  <si>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</si>
  <si>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</si>
  <si>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</si>
  <si>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</si>
  <si>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</si>
  <si>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</si>
  <si>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</si>
  <si>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</si>
  <si>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</si>
  <si>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</si>
  <si>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101</t>
  </si>
  <si>
    <t>Polní cesta VPC 16</t>
  </si>
  <si>
    <t>STA</t>
  </si>
  <si>
    <t>{fa749343-731d-4404-84ac-6c17137b083a}</t>
  </si>
  <si>
    <t>SO 102</t>
  </si>
  <si>
    <t>Polní cesta VPC 11</t>
  </si>
  <si>
    <t>{ab046b2d-e515-49be-a530-4bd601801241}</t>
  </si>
  <si>
    <t>SO 103</t>
  </si>
  <si>
    <t>Polní cesta VPC 22</t>
  </si>
  <si>
    <t>{013cff3e-9db5-4914-a615-b5d308ba71da}</t>
  </si>
  <si>
    <t>VRN</t>
  </si>
  <si>
    <t>Vedlejší rozpočtové náklady</t>
  </si>
  <si>
    <t>{a9984c89-a70e-4bc4-9b89-96a869ce8c53}</t>
  </si>
  <si>
    <t>A12</t>
  </si>
  <si>
    <t>85,6</t>
  </si>
  <si>
    <t>2</t>
  </si>
  <si>
    <t>A13</t>
  </si>
  <si>
    <t>263,87</t>
  </si>
  <si>
    <t>KRYCÍ LIST SOUPISU PRACÍ</t>
  </si>
  <si>
    <t>A14</t>
  </si>
  <si>
    <t>601</t>
  </si>
  <si>
    <t>A28</t>
  </si>
  <si>
    <t>20</t>
  </si>
  <si>
    <t>A29</t>
  </si>
  <si>
    <t>2157,9</t>
  </si>
  <si>
    <t>A30</t>
  </si>
  <si>
    <t>42,726</t>
  </si>
  <si>
    <t>Objekt:</t>
  </si>
  <si>
    <t>B11</t>
  </si>
  <si>
    <t>44,6</t>
  </si>
  <si>
    <t>SO 101 - Polní cesta VPC 16</t>
  </si>
  <si>
    <t>B12</t>
  </si>
  <si>
    <t>128,46</t>
  </si>
  <si>
    <t>B45_1</t>
  </si>
  <si>
    <t>B45</t>
  </si>
  <si>
    <t>0,9</t>
  </si>
  <si>
    <t>B5</t>
  </si>
  <si>
    <t>974,95</t>
  </si>
  <si>
    <t>B8</t>
  </si>
  <si>
    <t>57,19</t>
  </si>
  <si>
    <t>REKAPITULACE ČLENĚNÍ SOUPISU PRACÍ</t>
  </si>
  <si>
    <t>Kód dílu - Popis</t>
  </si>
  <si>
    <t>Cena celkem [CZK]</t>
  </si>
  <si>
    <t>-1</t>
  </si>
  <si>
    <t>1 - Zemní práce</t>
  </si>
  <si>
    <t>2 - Zakládání</t>
  </si>
  <si>
    <t>3 - Svislé a kompletní konstrukce</t>
  </si>
  <si>
    <t>4 - Vodorovné konstrukce</t>
  </si>
  <si>
    <t>5 - Komunikace pozemní</t>
  </si>
  <si>
    <t>8 - Trubní vedení</t>
  </si>
  <si>
    <t>9 - Ostatní konstrukce a práce, bourání</t>
  </si>
  <si>
    <t>997 - Přesun sutě</t>
  </si>
  <si>
    <t>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</si>
  <si>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</si>
  <si>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</si>
  <si>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</si>
  <si>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</si>
  <si>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</si>
  <si>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</si>
  <si>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</si>
  <si>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</si>
  <si>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</si>
  <si>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</si>
  <si>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</si>
  <si>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</si>
  <si>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</si>
  <si>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Zemní práce</t>
  </si>
  <si>
    <t>4</t>
  </si>
  <si>
    <t>ROZPOCET</t>
  </si>
  <si>
    <t>K</t>
  </si>
  <si>
    <t>111251101</t>
  </si>
  <si>
    <t>Odstranění křovin a stromů průměru kmene do 100 mm i s kořeny sklonu terénu do 1:5 z celkové plochy do 100 m2 strojně</t>
  </si>
  <si>
    <t>m2</t>
  </si>
  <si>
    <t>CS ÚRS 2023 01</t>
  </si>
  <si>
    <t>542518215</t>
  </si>
  <si>
    <t>PP</t>
  </si>
  <si>
    <t>Odstranění křovin a stromů s odstraněním kořenů strojně průměru kmene do 100 mm v rovině nebo ve svahu sklonu terénu do 1:5, při celkové ploše do 100 m2</t>
  </si>
  <si>
    <t>Online PSC</t>
  </si>
  <si>
    <t>https://podminky.urs.cz/item/CS_URS_2023_01/111251101</t>
  </si>
  <si>
    <t>VV</t>
  </si>
  <si>
    <t>"Výkaz ploch a kubatur - D.1.9.</t>
  </si>
  <si>
    <t>A1</t>
  </si>
  <si>
    <t>"Odstranění keřů" 100.00</t>
  </si>
  <si>
    <t>B1</t>
  </si>
  <si>
    <t>"Celkem: "A1</t>
  </si>
  <si>
    <t>111209111</t>
  </si>
  <si>
    <t>Spálení proutí a klestu</t>
  </si>
  <si>
    <t>-56735732</t>
  </si>
  <si>
    <t>Spálení proutí, klestu z prořezávek a odstraněných křovin pro jakoukoliv dřevinu</t>
  </si>
  <si>
    <t>https://podminky.urs.cz/item/CS_URS_2023_01/111209111</t>
  </si>
  <si>
    <t>A2</t>
  </si>
  <si>
    <t>"Spálení keřů" 100.00</t>
  </si>
  <si>
    <t>B2</t>
  </si>
  <si>
    <t>"Celkem: "A2</t>
  </si>
  <si>
    <t>3</t>
  </si>
  <si>
    <t>119001101</t>
  </si>
  <si>
    <t>Úprava výkopku vlhčením</t>
  </si>
  <si>
    <t>M3</t>
  </si>
  <si>
    <t>555819025</t>
  </si>
  <si>
    <t>Úprava výkopku vlhčením pro dosažení optimální vlhkosti vodou</t>
  </si>
  <si>
    <t>https://podminky.urs.cz/item/CS_URS_2023_01/119001101</t>
  </si>
  <si>
    <t>A3</t>
  </si>
  <si>
    <t>"B1 - vlhčení podloží"863,56</t>
  </si>
  <si>
    <t>B3</t>
  </si>
  <si>
    <t>"Celkem: "A3</t>
  </si>
  <si>
    <t>121151103</t>
  </si>
  <si>
    <t>Sejmutí ornice plochy do 100 m2 tl vrstvy do 200 mm strojně</t>
  </si>
  <si>
    <t>277104086</t>
  </si>
  <si>
    <t>Sejmutí ornice strojně při souvislé ploše do 100 m2, tl. vrstvy do 200 mm</t>
  </si>
  <si>
    <t>https://podminky.urs.cz/item/CS_URS_2023_01/121151103</t>
  </si>
  <si>
    <t>A4</t>
  </si>
  <si>
    <t>"A3 - odhumusování" 446</t>
  </si>
  <si>
    <t>B4</t>
  </si>
  <si>
    <t>"Celkem: "A4</t>
  </si>
  <si>
    <t>C4</t>
  </si>
  <si>
    <t>"Mocnost odhumusování 100mm" 446*0.100</t>
  </si>
  <si>
    <t>D4</t>
  </si>
  <si>
    <t>"Celkem: "C4</t>
  </si>
  <si>
    <t>5</t>
  </si>
  <si>
    <t>122252206</t>
  </si>
  <si>
    <t>Odkopávky a prokopávky nezapažené pro silnice a dálnice v hornině třídy těžitelnosti I objem do 5000 m3 strojně</t>
  </si>
  <si>
    <t>m3</t>
  </si>
  <si>
    <t>-587452744</t>
  </si>
  <si>
    <t>Odkopávky a prokopávky nezapažené pro silnice a dálnice strojně v hornině třídy těžitelnosti I přes 1 000 do 5 000 m3</t>
  </si>
  <si>
    <t>https://podminky.urs.cz/item/CS_URS_2023_01/122252206</t>
  </si>
  <si>
    <t>A5</t>
  </si>
  <si>
    <t>"A1+A28+A29+E7+E13 - výkop"974,95</t>
  </si>
  <si>
    <t>"Celkem: "A5</t>
  </si>
  <si>
    <t>6</t>
  </si>
  <si>
    <t>132251251</t>
  </si>
  <si>
    <t>Hloubení rýh nezapažených š do 2000 mm v hornině třídy těžitelnosti I skupiny 3 objem do 20 m3 strojně</t>
  </si>
  <si>
    <t>512</t>
  </si>
  <si>
    <t>-514694343</t>
  </si>
  <si>
    <t>Hloubení nezapažených rýh šířky přes 800 do 2 000 mm strojně s urovnáním dna do předepsaného profilu a spádu v hornině třídy těžitelnosti I skupiny 3 do 20 m3</t>
  </si>
  <si>
    <t>https://podminky.urs.cz/item/CS_URS_2023_01/132251251</t>
  </si>
  <si>
    <t>7</t>
  </si>
  <si>
    <t>133254101</t>
  </si>
  <si>
    <t>Hloubení šachet zapažených v hornině třídy těžitelnosti I skupiny 3 objem do 20 m3</t>
  </si>
  <si>
    <t>-1885804006</t>
  </si>
  <si>
    <t>Hloubení zapažených šachet strojně v hornině třídy těžitelnosti I skupiny 3 do 20 m3</t>
  </si>
  <si>
    <t>https://podminky.urs.cz/item/CS_URS_2023_01/133254101</t>
  </si>
  <si>
    <t>8</t>
  </si>
  <si>
    <t>460281113</t>
  </si>
  <si>
    <t>Pažení příložné plné výkopů jam hl do 4 m</t>
  </si>
  <si>
    <t>988180493</t>
  </si>
  <si>
    <t>Pažení výkopů příložné plné jam, hloubky do 4 m</t>
  </si>
  <si>
    <t>https://podminky.urs.cz/item/CS_URS_2023_01/460281113</t>
  </si>
  <si>
    <t>9</t>
  </si>
  <si>
    <t>162351104</t>
  </si>
  <si>
    <t>Vodorovné přemístění přes 500 do 1000 m výkopku/sypaniny z horniny třídy těžitelnosti I skupiny 1 až 3</t>
  </si>
  <si>
    <t>-2070563643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</si>
  <si>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</si>
  <si>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https://podminky.urs.cz/item/CS_URS_2023_01/162351104</t>
  </si>
  <si>
    <t>A8</t>
  </si>
  <si>
    <t>"B4 - vodorovné přemístění výkopku (výkopek po staveništi) do 1km" 128,46</t>
  </si>
  <si>
    <t>"C5 - vodorovné přemístění humusu (humus po staveništi) do 1 km" 57,19</t>
  </si>
  <si>
    <t>C8</t>
  </si>
  <si>
    <t>"Celkem: "A8+B8</t>
  </si>
  <si>
    <t>10</t>
  </si>
  <si>
    <t>162751117</t>
  </si>
  <si>
    <t>Vodorovné přemístění přes 9 000 do 10000 m výkopku/sypaniny z horniny třídy těžitelnosti I skupiny 1 až 3</t>
  </si>
  <si>
    <t>-1294249066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</si>
  <si>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</si>
  <si>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https://podminky.urs.cz/item/CS_URS_2023_01/162751117</t>
  </si>
  <si>
    <t>A9</t>
  </si>
  <si>
    <t>"G1-B5 - vodorovné přemístění výkopku do 10km" 966,17</t>
  </si>
  <si>
    <t>B9</t>
  </si>
  <si>
    <t>"Celkem: "A9</t>
  </si>
  <si>
    <t>11</t>
  </si>
  <si>
    <t>162751119</t>
  </si>
  <si>
    <t>Příplatek k vodorovnému přemístění výkopku/sypaniny z horniny třídy těžitelnosti I skupiny 1 až 3 ZKD 1000 m přes 10000 m</t>
  </si>
  <si>
    <t>-510478035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</si>
  <si>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</si>
  <si>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https://podminky.urs.cz/item/CS_URS_2023_01/162751119</t>
  </si>
  <si>
    <t>A10</t>
  </si>
  <si>
    <t>"G4 - odvoz do vzdálenosti 18km"966,17*8</t>
  </si>
  <si>
    <t>B10</t>
  </si>
  <si>
    <t>"Celkem: "A10</t>
  </si>
  <si>
    <t>12</t>
  </si>
  <si>
    <t>167151111</t>
  </si>
  <si>
    <t>Nakládání výkopku z hornin třídy těžitelnosti I skupiny 1 až 3 přes 100 m3</t>
  </si>
  <si>
    <t>727390315</t>
  </si>
  <si>
    <t>Nakládání, skládání a překládání neulehlého výkopku nebo sypaniny strojně nakládání, množství přes 100 m3, z hornin třídy těžitelnosti I, skupiny 1 až 3</t>
  </si>
  <si>
    <t>https://podminky.urs.cz/item/CS_URS_2023_01/167151111</t>
  </si>
  <si>
    <t>A11</t>
  </si>
  <si>
    <t>"B2 - nakládání násypového materiálu" 128,46</t>
  </si>
  <si>
    <t>"A14 - nakládání humusu" 44,6</t>
  </si>
  <si>
    <t>C11</t>
  </si>
  <si>
    <t>"Celkem: "A11+B11</t>
  </si>
  <si>
    <t>13</t>
  </si>
  <si>
    <t>171151103</t>
  </si>
  <si>
    <t>Uložení sypaniny z hornin soudržných do násypů zhutněných strojně</t>
  </si>
  <si>
    <t>-508275698</t>
  </si>
  <si>
    <t>Uložení sypanin do násypů strojně s rozprostřením sypaniny ve vrstvách a s hrubým urovnáním zhutněných z hornin soudržných jakékoliv třídy těžitelnosti</t>
  </si>
  <si>
    <t>https://podminky.urs.cz/item/CS_URS_2023_01/171151103</t>
  </si>
  <si>
    <t>"A2+E8 - násyp"85,6</t>
  </si>
  <si>
    <t>"B2 - úprava násypového materiálu" 128,46</t>
  </si>
  <si>
    <t>C12</t>
  </si>
  <si>
    <t>"Celkem: "A12+B12</t>
  </si>
  <si>
    <t>14</t>
  </si>
  <si>
    <t>M</t>
  </si>
  <si>
    <t>58331200</t>
  </si>
  <si>
    <t>štěrkopísek netříděný</t>
  </si>
  <si>
    <t>T</t>
  </si>
  <si>
    <t>1265717174</t>
  </si>
  <si>
    <t>"G2+A30+E9 - násypový materiál" 128,46*1.23*1.67</t>
  </si>
  <si>
    <t>B13</t>
  </si>
  <si>
    <t>"Celkem: "A13</t>
  </si>
  <si>
    <t>171151101</t>
  </si>
  <si>
    <t>Hutnění boků násypů pro jakýkoliv sklon a míru zhutnění svahu</t>
  </si>
  <si>
    <t>M2</t>
  </si>
  <si>
    <t>-1451713292</t>
  </si>
  <si>
    <t>Hutnění boků násypů z hornin soudržných a sypkých pro jakýkoliv sklon, délku a míru zhutnění svahu</t>
  </si>
  <si>
    <t>https://podminky.urs.cz/item/CS_URS_2023_01/171151101</t>
  </si>
  <si>
    <t>"A10 - krajnice zpevněná kam. drtí" 575.00+26.00</t>
  </si>
  <si>
    <t>B14</t>
  </si>
  <si>
    <t>"Celkem: "A14</t>
  </si>
  <si>
    <t>16</t>
  </si>
  <si>
    <t>171251201</t>
  </si>
  <si>
    <t>Uložení sypaniny na skládky nebo meziskládky</t>
  </si>
  <si>
    <t>-1124869373</t>
  </si>
  <si>
    <t>Uložení sypaniny na skládky nebo meziskládky bez hutnění s upravením uložené sypaniny do předepsaného tvaru</t>
  </si>
  <si>
    <t>https://podminky.urs.cz/item/CS_URS_2023_01/171251201</t>
  </si>
  <si>
    <t>A15</t>
  </si>
  <si>
    <t>"G4 - skládka" 1073.77</t>
  </si>
  <si>
    <t>B15</t>
  </si>
  <si>
    <t>"Celkem: "A15</t>
  </si>
  <si>
    <t>17</t>
  </si>
  <si>
    <t>997013873</t>
  </si>
  <si>
    <t>Poplatek za uložení stavebního odpadu na recyklační skládce (skládkovné) zeminy a kamení zatříděného do Katalogu odpadů pod kódem 17 05 04</t>
  </si>
  <si>
    <t>t</t>
  </si>
  <si>
    <t>-1869418642</t>
  </si>
  <si>
    <t>https://podminky.urs.cz/item/CS_URS_2023_01/997013873</t>
  </si>
  <si>
    <t>P</t>
  </si>
  <si>
    <t>Poznámka k položce:_x000d_
Cena v místě obvyklá</t>
  </si>
  <si>
    <t>A16</t>
  </si>
  <si>
    <t>"G4 - skládka" 966.17*1.67</t>
  </si>
  <si>
    <t>B16</t>
  </si>
  <si>
    <t>"Celkem: "A16</t>
  </si>
  <si>
    <t>18</t>
  </si>
  <si>
    <t>174151101</t>
  </si>
  <si>
    <t>Zásyp jam, šachet rýh nebo kolem objektů sypaninou se zhutněním</t>
  </si>
  <si>
    <t>799792803</t>
  </si>
  <si>
    <t>Zásyp sypaninou z jakékoliv horniny strojně s uložením výkopku ve vrstvách se zhutněním jam, šachet, rýh nebo kolem objektů v těchto vykopávkách</t>
  </si>
  <si>
    <t>https://podminky.urs.cz/item/CS_URS_2023_01/174151101</t>
  </si>
  <si>
    <t>19</t>
  </si>
  <si>
    <t>58337344</t>
  </si>
  <si>
    <t>štěrkopísek frakce 0/32</t>
  </si>
  <si>
    <t>2012527139</t>
  </si>
  <si>
    <t>175111101</t>
  </si>
  <si>
    <t>Obsypání potrubí ručně sypaninou bez prohození, uloženou do 3 m</t>
  </si>
  <si>
    <t>10455501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</si>
  <si>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</si>
  <si>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https://podminky.urs.cz/item/CS_URS_2023_01/175111101</t>
  </si>
  <si>
    <t>181451132</t>
  </si>
  <si>
    <t>Založení parkového trávníku výsevem pl přes 1000 m2 ve svahu přes 1:5 do 1:2</t>
  </si>
  <si>
    <t>-444732387</t>
  </si>
  <si>
    <t>Založení trávníku na půdě předem připravené plochy přes 1000 m2 výsevem včetně utažení parkového na svahu přes 1:5 do 1:2</t>
  </si>
  <si>
    <t>https://podminky.urs.cz/item/CS_URS_2023_01/181451132</t>
  </si>
  <si>
    <t>A17</t>
  </si>
  <si>
    <t>"C1 - trávník" 1423.90</t>
  </si>
  <si>
    <t>B17</t>
  </si>
  <si>
    <t>"Celkem: "A17</t>
  </si>
  <si>
    <t>22</t>
  </si>
  <si>
    <t>00572410</t>
  </si>
  <si>
    <t>osivo směs travní parková</t>
  </si>
  <si>
    <t>KG</t>
  </si>
  <si>
    <t>-1773585661</t>
  </si>
  <si>
    <t>A18</t>
  </si>
  <si>
    <t>"C1 - trávník" 1423.90*0.05*1.03</t>
  </si>
  <si>
    <t>B18</t>
  </si>
  <si>
    <t>"Celkem: "A18</t>
  </si>
  <si>
    <t>23</t>
  </si>
  <si>
    <t>181951111</t>
  </si>
  <si>
    <t>Úprava pláně v hornině třídy těžitelnosti I skupiny 1 až 3 bez zhutnění strojně</t>
  </si>
  <si>
    <t>-1309536180</t>
  </si>
  <si>
    <t>Úprava pláně vyrovnáním výškových rozdílů strojně v hornině třídy těžitelnosti I, skupiny 1 až 3 bez zhutnění</t>
  </si>
  <si>
    <t>https://podminky.urs.cz/item/CS_URS_2023_01/181951111</t>
  </si>
  <si>
    <t>A19</t>
  </si>
  <si>
    <t>"A4+A12+A13 - úprava pláně" 2158,9</t>
  </si>
  <si>
    <t>B19</t>
  </si>
  <si>
    <t>"Celkem: "A19</t>
  </si>
  <si>
    <t>24</t>
  </si>
  <si>
    <t>182151111</t>
  </si>
  <si>
    <t>Svahování v zářezech v hornině třídy těžitelnosti I skupiny 1 až 3 strojně</t>
  </si>
  <si>
    <t>-1427441727</t>
  </si>
  <si>
    <t>Svahování trvalých svahů do projektovaných profilů strojně s potřebným přemístěním výkopku při svahování v zářezech v hornině třídy těžitelnosti I, skupiny 1 až 3</t>
  </si>
  <si>
    <t>https://podminky.urs.cz/item/CS_URS_2023_01/182151111</t>
  </si>
  <si>
    <t>A20</t>
  </si>
  <si>
    <t>"Svahování zářezů" 50</t>
  </si>
  <si>
    <t>B20</t>
  </si>
  <si>
    <t>"Celkem: "A20</t>
  </si>
  <si>
    <t>25</t>
  </si>
  <si>
    <t>182251101</t>
  </si>
  <si>
    <t>Svahování násypů strojně</t>
  </si>
  <si>
    <t>2090657525</t>
  </si>
  <si>
    <t>Svahování trvalých svahů do projektovaných profilů strojně s potřebným přemístěním výkopku při svahování násypů v jakékoliv hornině</t>
  </si>
  <si>
    <t>https://podminky.urs.cz/item/CS_URS_2023_01/182251101</t>
  </si>
  <si>
    <t>A21</t>
  </si>
  <si>
    <t>"Svahování násypů" 521,9</t>
  </si>
  <si>
    <t>B21</t>
  </si>
  <si>
    <t>"Celkem: "A21</t>
  </si>
  <si>
    <t>26</t>
  </si>
  <si>
    <t>181351113</t>
  </si>
  <si>
    <t>Rozprostření ornice tl vrstvy do 200 mm pl přes 500 m2 v rovině nebo ve svahu do 1:5 strojně</t>
  </si>
  <si>
    <t>1874737625</t>
  </si>
  <si>
    <t>Rozprostření a urovnání ornice v rovině nebo ve svahu sklonu do 1:5 strojně při souvislé ploše přes 500 m2, tl. vrstvy do 200 mm</t>
  </si>
  <si>
    <t>https://podminky.urs.cz/item/CS_URS_2023_01/181351113</t>
  </si>
  <si>
    <t>A22</t>
  </si>
  <si>
    <t>"A11 - ohumusování" 571,9</t>
  </si>
  <si>
    <t>B22</t>
  </si>
  <si>
    <t>"Celkem: "A22</t>
  </si>
  <si>
    <t>27</t>
  </si>
  <si>
    <t>10364101</t>
  </si>
  <si>
    <t>zemina pro terénní úpravy - ornice</t>
  </si>
  <si>
    <t>-115489318</t>
  </si>
  <si>
    <t>A23</t>
  </si>
  <si>
    <t>"C3-A14 - nákup humusu" 57,19-44,6</t>
  </si>
  <si>
    <t>B23</t>
  </si>
  <si>
    <t>"Celkem: "A23</t>
  </si>
  <si>
    <t>28</t>
  </si>
  <si>
    <t>184813522</t>
  </si>
  <si>
    <t>Chemické odplevelení po založení kultury postřikem na široko ve svahu přes 1:5 do 1:2 ručně</t>
  </si>
  <si>
    <t>54297703</t>
  </si>
  <si>
    <t>Chemické odplevelení po založení kultury ručně postřikem na široko na svahu přes 1:5 do 1:2</t>
  </si>
  <si>
    <t>https://podminky.urs.cz/item/CS_URS_2023_01/184813522</t>
  </si>
  <si>
    <t>A24</t>
  </si>
  <si>
    <t>B24</t>
  </si>
  <si>
    <t>"Celkem: "A24</t>
  </si>
  <si>
    <t>29</t>
  </si>
  <si>
    <t>184813512</t>
  </si>
  <si>
    <t>Chemické odplevelení před založením kultury postřikem na široko ve svahu přes 1:5 do 1:2 ručně</t>
  </si>
  <si>
    <t>6295443</t>
  </si>
  <si>
    <t>Chemické odplevelení půdy před založením kultury, trávníku nebo zpevněných ploch ručně o jakékoli výměře postřikem na široko na svahu přes 1:5 do 1:2</t>
  </si>
  <si>
    <t>https://podminky.urs.cz/item/CS_URS_2023_01/184813512</t>
  </si>
  <si>
    <t>A25</t>
  </si>
  <si>
    <t>B25</t>
  </si>
  <si>
    <t>"Celkem: "A25</t>
  </si>
  <si>
    <t>Zakládání</t>
  </si>
  <si>
    <t>30</t>
  </si>
  <si>
    <t>211511111</t>
  </si>
  <si>
    <t>Výplň odvodňovacích žeber nebo trativodů lomovým kamenem</t>
  </si>
  <si>
    <t>84138093</t>
  </si>
  <si>
    <t>Výplň kamenivem do rýh odvodňovacích žeber nebo trativodů bez zhutnění, s úpravou povrchu výplně lomovým kamenem netříděným</t>
  </si>
  <si>
    <t>https://podminky.urs.cz/item/CS_URS_2023_01/211511111</t>
  </si>
  <si>
    <t>A26</t>
  </si>
  <si>
    <t>"Lomový kámen" 430.00*0.75</t>
  </si>
  <si>
    <t>B26</t>
  </si>
  <si>
    <t>"Celkem: "A26</t>
  </si>
  <si>
    <t>31</t>
  </si>
  <si>
    <t>211571111</t>
  </si>
  <si>
    <t>Výplň odvodňovacích žeber nebo trativodů štěrkopískem tříděným</t>
  </si>
  <si>
    <t>-1894356464</t>
  </si>
  <si>
    <t>Výplň kamenivem do rýh odvodňovacích žeber nebo trativodů bez zhutnění, s úpravou povrchu výplně štěrkopískem tříděným</t>
  </si>
  <si>
    <t>https://podminky.urs.cz/item/CS_URS_2023_01/211571111</t>
  </si>
  <si>
    <t>32</t>
  </si>
  <si>
    <t>212755218</t>
  </si>
  <si>
    <t>Trativody z drenážních trubek plastových flexibilních D 200 mm bez lože</t>
  </si>
  <si>
    <t>m</t>
  </si>
  <si>
    <t>2026390683</t>
  </si>
  <si>
    <t>Trativody bez lože z drenážních trubek plastových flexibilních D 200 mm</t>
  </si>
  <si>
    <t>https://podminky.urs.cz/item/CS_URS_2023_01/212755218</t>
  </si>
  <si>
    <t>Svislé a kompletní konstrukce</t>
  </si>
  <si>
    <t>33</t>
  </si>
  <si>
    <t>465513227</t>
  </si>
  <si>
    <t>Dlažba z lomového kamene na cementovou maltu s vyspárováním tl 250 mm pro hráze</t>
  </si>
  <si>
    <t>-1133541826</t>
  </si>
  <si>
    <t>Dlažba z lomového kamene lomařsky upraveného na cementovou maltu, s vyspárováním cementovou maltou, tl. kamene 250 mm</t>
  </si>
  <si>
    <t>https://podminky.urs.cz/item/CS_URS_2023_01/465513227</t>
  </si>
  <si>
    <t>"Výkaz ploch a kubatur - D.2.11.</t>
  </si>
  <si>
    <t>A44</t>
  </si>
  <si>
    <t>"Zpevnění lomovým kamenem" 3</t>
  </si>
  <si>
    <t>B44</t>
  </si>
  <si>
    <t>"Celkem: "A44</t>
  </si>
  <si>
    <t>34</t>
  </si>
  <si>
    <t>58381088</t>
  </si>
  <si>
    <t>kámen lomový upravený třída I pro zdivo rigolové pískovec</t>
  </si>
  <si>
    <t>-779759140</t>
  </si>
  <si>
    <t>A45_1</t>
  </si>
  <si>
    <t>"Zpevnění lomovým kamenem"0,9</t>
  </si>
  <si>
    <t>"Celkem: "A45_1</t>
  </si>
  <si>
    <t>C45</t>
  </si>
  <si>
    <t>B45_1 * 1.05"Koeficient množství</t>
  </si>
  <si>
    <t>Vodorovné konstrukce</t>
  </si>
  <si>
    <t>35</t>
  </si>
  <si>
    <t>451315124</t>
  </si>
  <si>
    <t>Podkladní nebo výplňová vrstva z betonu C 12/15 tl do 150 mm</t>
  </si>
  <si>
    <t>243394760</t>
  </si>
  <si>
    <t>Podkladní a výplňové vrstvy z betonu prostého tloušťky do 150 mm, z betonu C 12/15</t>
  </si>
  <si>
    <t>https://podminky.urs.cz/item/CS_URS_2023_01/451315124</t>
  </si>
  <si>
    <t>A27</t>
  </si>
  <si>
    <t>"Podklad z betonu pod lomový kámen" 20.00</t>
  </si>
  <si>
    <t>B27</t>
  </si>
  <si>
    <t>"Celkem: "A27</t>
  </si>
  <si>
    <t>36</t>
  </si>
  <si>
    <t>451573111</t>
  </si>
  <si>
    <t>Lože pod potrubí otevřený výkop ze štěrkopísku</t>
  </si>
  <si>
    <t>945115519</t>
  </si>
  <si>
    <t>Lože pod potrubí, stoky a drobné objekty v otevřeném výkopu z písku a štěrkopísku do 63 mm</t>
  </si>
  <si>
    <t>https://podminky.urs.cz/item/CS_URS_2023_01/451573111</t>
  </si>
  <si>
    <t>37</t>
  </si>
  <si>
    <t>452111111</t>
  </si>
  <si>
    <t>Osazení betonových pražců otevřený výkop pl do 25000 mm2</t>
  </si>
  <si>
    <t>kus</t>
  </si>
  <si>
    <t>-162293022</t>
  </si>
  <si>
    <t>Osazení betonových dílců pražců pod potrubí v otevřeném výkopu, průřezové plochy do 25000 mm2</t>
  </si>
  <si>
    <t>https://podminky.urs.cz/item/CS_URS_2023_01/452111111</t>
  </si>
  <si>
    <t>38</t>
  </si>
  <si>
    <t>59211205</t>
  </si>
  <si>
    <t>pražec z předpjatého betonu příčný, vystrojení pružné bezpodkladnicové vč. kompletů pro kolejnici UIC 60, 2600x300x220mm</t>
  </si>
  <si>
    <t>-2118344534</t>
  </si>
  <si>
    <t>39</t>
  </si>
  <si>
    <t>465512227</t>
  </si>
  <si>
    <t>Dlažba z lomového kamene na sucho se zalitím spár cementovou maltou tl 250 mm</t>
  </si>
  <si>
    <t>1138910601</t>
  </si>
  <si>
    <t>Dlažba z lomového kamene lomařsky upraveného na sucho se zalitím spár cementovou maltou, tl. kamene 250 mm</t>
  </si>
  <si>
    <t>https://podminky.urs.cz/item/CS_URS_2023_01/465512227</t>
  </si>
  <si>
    <t>"Zpevnění dna lomovým kamenem" 20.00</t>
  </si>
  <si>
    <t>B28</t>
  </si>
  <si>
    <t>"Celkem: "A28</t>
  </si>
  <si>
    <t>Komunikace pozemní</t>
  </si>
  <si>
    <t>40</t>
  </si>
  <si>
    <t>561061121</t>
  </si>
  <si>
    <t>Zřízení podkladu ze zeminy upravené vápnem, cementem, směsnými pojivy tl přes 350 do 400 mm pl přes 1000 do 5000 m2</t>
  </si>
  <si>
    <t>-880635242</t>
  </si>
  <si>
    <t>Zřízení podkladu ze zeminy upravené hydraulickými pojivy vápnem, cementem nebo směsnými pojivy (materiál ve specifikaci) s rozprostřením, promísením, vlhčením, zhutněním a ošetřením vodou plochy přes 1 000 do 5 000 m2, tloušťka po zhutnění přes 350 do 400 mm</t>
  </si>
  <si>
    <t>https://podminky.urs.cz/item/CS_URS_2023_01/561061121</t>
  </si>
  <si>
    <t>"A9+A12+A13 - úprava podloží" 2157,9</t>
  </si>
  <si>
    <t>B29</t>
  </si>
  <si>
    <t>"Celkem: "A29</t>
  </si>
  <si>
    <t>41</t>
  </si>
  <si>
    <t>58591002</t>
  </si>
  <si>
    <t>pojivo hydraulické pro stabilizaci zeminy 50% vápna</t>
  </si>
  <si>
    <t>1346577869</t>
  </si>
  <si>
    <t>"A9+A12+A13 - úprava podloží - 3% z plochy včetně" (2157,9)*0.40*0.03*1.65</t>
  </si>
  <si>
    <t>B30</t>
  </si>
  <si>
    <t>"Celkem: "A30</t>
  </si>
  <si>
    <t>42</t>
  </si>
  <si>
    <t>564752111</t>
  </si>
  <si>
    <t>Podklad z vibrovaného štěrku VŠ tl 150 mm</t>
  </si>
  <si>
    <t>862170390</t>
  </si>
  <si>
    <t>Podklad nebo kryt z vibrovaného štěrku VŠ s rozprostřením, vlhčením a zhutněním, po zhutnění tl. 150 mm</t>
  </si>
  <si>
    <t>https://podminky.urs.cz/item/CS_URS_2023_01/564752111</t>
  </si>
  <si>
    <t>A31</t>
  </si>
  <si>
    <t>"A13 - vibrovaný štěrk tl. 150mm" 115.70</t>
  </si>
  <si>
    <t>B31</t>
  </si>
  <si>
    <t>"Celkem: "A31</t>
  </si>
  <si>
    <t>43</t>
  </si>
  <si>
    <t>564761111</t>
  </si>
  <si>
    <t>Podklad z kameniva hrubého drceného vel. 32-63 mm plochy přes 100 m2 tl 200 mm</t>
  </si>
  <si>
    <t>259318996</t>
  </si>
  <si>
    <t>Podklad nebo kryt z kameniva hrubého drceného vel. 32-63 mm s rozprostřením a zhutněním plochy přes 100 m2, po zhutnění tl. 200 mm</t>
  </si>
  <si>
    <t>https://podminky.urs.cz/item/CS_URS_2023_01/564761111</t>
  </si>
  <si>
    <t>A32</t>
  </si>
  <si>
    <t>"A13 - kamenivo Š32/63 tl. 200mm" 115.70</t>
  </si>
  <si>
    <t>B32</t>
  </si>
  <si>
    <t>"Celkem: "A32</t>
  </si>
  <si>
    <t>44</t>
  </si>
  <si>
    <t>564851111</t>
  </si>
  <si>
    <t>Podklad ze štěrkodrtě ŠD plochy přes 100 m2 tl 150 mm</t>
  </si>
  <si>
    <t>1680659785</t>
  </si>
  <si>
    <t>Podklad ze štěrkodrti ŠD s rozprostřením a zhutněním plochy přes 100 m2, po zhutnění tl. 150 mm</t>
  </si>
  <si>
    <t>https://podminky.urs.cz/item/CS_URS_2023_01/564851111</t>
  </si>
  <si>
    <t>A33</t>
  </si>
  <si>
    <t>"A5+A12 - ŠDa tl. 150mm" 2014.40+28.80</t>
  </si>
  <si>
    <t>B33</t>
  </si>
  <si>
    <t>"Celkem: "A33</t>
  </si>
  <si>
    <t>45</t>
  </si>
  <si>
    <t>564861111</t>
  </si>
  <si>
    <t>Podklad ze štěrkodrtě ŠD plochy přes 100 m2 tl 200 mm</t>
  </si>
  <si>
    <t>-2003311245</t>
  </si>
  <si>
    <t>Podklad ze štěrkodrti ŠD s rozprostřením a zhutněním plochy přes 100 m2, po zhutnění tl. 200 mm</t>
  </si>
  <si>
    <t>https://podminky.urs.cz/item/CS_URS_2023_01/564861111</t>
  </si>
  <si>
    <t>A34</t>
  </si>
  <si>
    <t>"A6+A12 - ŠDa tl. 200mm" 2071.90+28.80</t>
  </si>
  <si>
    <t>B34</t>
  </si>
  <si>
    <t>"Celkem: "A34</t>
  </si>
  <si>
    <t>46</t>
  </si>
  <si>
    <t>565155111</t>
  </si>
  <si>
    <t>Asfaltový beton vrstva podkladní ACP 16 (obalované kamenivo OKS) tl 70 mm š do 3 m</t>
  </si>
  <si>
    <t>-1465121684</t>
  </si>
  <si>
    <t>Asfaltový beton vrstva podkladní ACP 16 (obalované kamenivo střednězrnné - OKS) s rozprostřením a zhutněním v pruhu šířky přes 1,5 do 3 m, po zhutnění tl. 70 mm</t>
  </si>
  <si>
    <t>https://podminky.urs.cz/item/CS_URS_2023_01/565155111</t>
  </si>
  <si>
    <t>Poznámka k položce:_x000d_
ACP 16+ tl. 70mm</t>
  </si>
  <si>
    <t>A35</t>
  </si>
  <si>
    <t>"A7+A12 - ACP 16+ tl. 70mm" 1726.60+28.80</t>
  </si>
  <si>
    <t>B35</t>
  </si>
  <si>
    <t>"Celkem: "A35</t>
  </si>
  <si>
    <t>47</t>
  </si>
  <si>
    <t>569231111</t>
  </si>
  <si>
    <t>Zpevnění krajnic štěrkopískem nebo kamenivem těženým tl 100 mm</t>
  </si>
  <si>
    <t>-330879378</t>
  </si>
  <si>
    <t>Zpevnění krajnic nebo komunikací pro pěší s rozprostřením a zhutněním, po zhutnění štěrkopískem nebo kamenivem těženým tl. 100 mm</t>
  </si>
  <si>
    <t>https://podminky.urs.cz/item/CS_URS_2023_01/569231111</t>
  </si>
  <si>
    <t>"Výkaz ploch a kubatur - D.3.10.</t>
  </si>
  <si>
    <t>A36</t>
  </si>
  <si>
    <t>"A10 - zpevnění kam. drtí" 575.50+26.00</t>
  </si>
  <si>
    <t>B36</t>
  </si>
  <si>
    <t>"Celkem: "A36</t>
  </si>
  <si>
    <t>48</t>
  </si>
  <si>
    <t>569511111</t>
  </si>
  <si>
    <t>Zpevnění krajnic prohozenou zeminou tl 50 mm</t>
  </si>
  <si>
    <t>-922314515</t>
  </si>
  <si>
    <t>Zpevnění krajnic nebo komunikací pro pěší s rozprostřením a zhutněním, po zhutnění prohozenou zeminou tl. 50 mm</t>
  </si>
  <si>
    <t>https://podminky.urs.cz/item/CS_URS_2023_01/569511111</t>
  </si>
  <si>
    <t>A37</t>
  </si>
  <si>
    <t>"Zemní krajnice" 574.04</t>
  </si>
  <si>
    <t>B37</t>
  </si>
  <si>
    <t>"Celkem: "A37</t>
  </si>
  <si>
    <t>49</t>
  </si>
  <si>
    <t>569903311</t>
  </si>
  <si>
    <t>Zřízení zemních krajnic se zhutněním</t>
  </si>
  <si>
    <t>-566344692</t>
  </si>
  <si>
    <t>Zřízení zemních krajnic z hornin jakékoliv třídy se zhutněním</t>
  </si>
  <si>
    <t>https://podminky.urs.cz/item/CS_URS_2023_01/569903311</t>
  </si>
  <si>
    <t>A38</t>
  </si>
  <si>
    <t>"A10 - krajnice zpevněná kam. drtí" 575.50+26.00</t>
  </si>
  <si>
    <t>B38</t>
  </si>
  <si>
    <t>"Celkem: "A38</t>
  </si>
  <si>
    <t>50</t>
  </si>
  <si>
    <t>571907111</t>
  </si>
  <si>
    <t>Posyp krytu kamenivem drceným nebo těženým přes 30 do 35 kg/m2</t>
  </si>
  <si>
    <t>189942112</t>
  </si>
  <si>
    <t>Posyp podkladu nebo krytu s rozprostřením a zhutněním kamenivem drceným nebo těženým, v množství přes 30 do 35 kg/m2</t>
  </si>
  <si>
    <t>https://podminky.urs.cz/item/CS_URS_2023_01/571907111</t>
  </si>
  <si>
    <t>A39</t>
  </si>
  <si>
    <t>"A13 - posyp kamenivem drceným 35 kg/m2" 115.70</t>
  </si>
  <si>
    <t>B39</t>
  </si>
  <si>
    <t>"Celkem: "A39</t>
  </si>
  <si>
    <t>51</t>
  </si>
  <si>
    <t>573191111</t>
  </si>
  <si>
    <t>Postřik infiltrační kationaktivní emulzí v množství 1 kg/m2</t>
  </si>
  <si>
    <t>731425234</t>
  </si>
  <si>
    <t>Postřik infiltrační kationaktivní emulzí v množství 1,00 kg/m2</t>
  </si>
  <si>
    <t>https://podminky.urs.cz/item/CS_URS_2023_01/573191111</t>
  </si>
  <si>
    <t>A40</t>
  </si>
  <si>
    <t>"A18 - infiltrační postřik 0,60-1,30kg/m2" 1755.40</t>
  </si>
  <si>
    <t>B40</t>
  </si>
  <si>
    <t>"Celkem: "A40</t>
  </si>
  <si>
    <t>52</t>
  </si>
  <si>
    <t>573231106</t>
  </si>
  <si>
    <t>Postřik živičný spojovací ze silniční emulze v množství 0,30 kg/m2</t>
  </si>
  <si>
    <t>-470888981</t>
  </si>
  <si>
    <t>Postřik spojovací PS bez posypu kamenivem ze silniční emulze, v množství 0,30 kg/m2</t>
  </si>
  <si>
    <t>https://podminky.urs.cz/item/CS_URS_2023_01/573231106</t>
  </si>
  <si>
    <t>A41</t>
  </si>
  <si>
    <t>"A19 - spojovací postřik 0,15-0,25kg/m2" 1755.40</t>
  </si>
  <si>
    <t>B41</t>
  </si>
  <si>
    <t>"Celkem: "A41</t>
  </si>
  <si>
    <t>53</t>
  </si>
  <si>
    <t>577144111</t>
  </si>
  <si>
    <t>Asfaltový beton vrstva obrusná ACO 11 (ABS) tř. I tl 50 mm š do 3 m z nemodifikovaného asfaltu</t>
  </si>
  <si>
    <t>362247930</t>
  </si>
  <si>
    <t>Asfaltový beton vrstva obrusná ACO 11 (ABS) s rozprostřením a se zhutněním z nemodifikovaného asfaltu v pruhu šířky do 3 m tř. I, po zhutnění tl. 50 mm</t>
  </si>
  <si>
    <t>https://podminky.urs.cz/item/CS_URS_2023_01/577144111</t>
  </si>
  <si>
    <t>Poznámka k položce:_x000d_
AC0 11+ tl. 50mm</t>
  </si>
  <si>
    <t>A42</t>
  </si>
  <si>
    <t>"A8+A12 - AC0 11+ tl. 50mm" 1726.60+28.80</t>
  </si>
  <si>
    <t>B42</t>
  </si>
  <si>
    <t>"Celkem: "A42</t>
  </si>
  <si>
    <t>Trubní vedení</t>
  </si>
  <si>
    <t>54</t>
  </si>
  <si>
    <t>871313121</t>
  </si>
  <si>
    <t>Montáž kanalizačního potrubí z PVC těsněné gumovým kroužkem otevřený výkop sklon do 20 % DN 160</t>
  </si>
  <si>
    <t>-2098575612</t>
  </si>
  <si>
    <t>Montáž kanalizačního potrubí z plastů z tvrdého PVC těsněných gumovým kroužkem v otevřeném výkopu ve sklonu do 20 % DN 160</t>
  </si>
  <si>
    <t>https://podminky.urs.cz/item/CS_URS_2023_01/871313121</t>
  </si>
  <si>
    <t>55</t>
  </si>
  <si>
    <t>28611131</t>
  </si>
  <si>
    <t>trubka kanalizační PVC DN 160x1000mm SN4</t>
  </si>
  <si>
    <t>72586903</t>
  </si>
  <si>
    <t>56</t>
  </si>
  <si>
    <t>895270012</t>
  </si>
  <si>
    <t>Proplachovací a kontrolní šachta z PVC-U vnější průměr 315 mm pro drenáže budov bez lapače písku užitné výšky 650 mm</t>
  </si>
  <si>
    <t>-1663644835</t>
  </si>
  <si>
    <t>Proplachovací a kontrolní šachta z PVC-U pro drenáže budov vnějšího průměru 315 mm pro napojení potrubí DN 200 bez lapače písku užitné výšky 650 mm</t>
  </si>
  <si>
    <t>https://podminky.urs.cz/item/CS_URS_2023_01/895270012</t>
  </si>
  <si>
    <t>57</t>
  </si>
  <si>
    <t>899102112</t>
  </si>
  <si>
    <t>Osazení poklopů litinových nebo ocelových včetně rámů pro třídu zatížení A15, A50</t>
  </si>
  <si>
    <t>-1341323994</t>
  </si>
  <si>
    <t>Osazení poklopů litinových a ocelových včetně rámů pro třídu zatížení A15, A50</t>
  </si>
  <si>
    <t>https://podminky.urs.cz/item/CS_URS_2023_01/899102112</t>
  </si>
  <si>
    <t>58</t>
  </si>
  <si>
    <t>28614183</t>
  </si>
  <si>
    <t>poklop šachtový litinový kanalizační DN 400 bez větrání šroubovací s teleskopickým dílem pro třídu zatížení B125 (vč.těsnění)</t>
  </si>
  <si>
    <t>-2144682750</t>
  </si>
  <si>
    <t>Ostatní konstrukce a práce, bourání</t>
  </si>
  <si>
    <t>59</t>
  </si>
  <si>
    <t>912211111</t>
  </si>
  <si>
    <t>Montáž směrového sloupku silničního plastového prosté uložení bez betonového základu</t>
  </si>
  <si>
    <t>KUS</t>
  </si>
  <si>
    <t>824553332</t>
  </si>
  <si>
    <t>Montáž směrového sloupku plastového s odrazkou prostým uložením bez betonového základu silničního</t>
  </si>
  <si>
    <t>https://podminky.urs.cz/item/CS_URS_2023_01/912211111</t>
  </si>
  <si>
    <t>60</t>
  </si>
  <si>
    <t>40445158</t>
  </si>
  <si>
    <t>sloupek směrový silniční plastový 1,2m</t>
  </si>
  <si>
    <t>-1825744504</t>
  </si>
  <si>
    <t>61</t>
  </si>
  <si>
    <t>919411131</t>
  </si>
  <si>
    <t>Čelo propustku z betonu prostého se zvýšenými nároky na prostředí pro propustek z trub DN 300 až 500</t>
  </si>
  <si>
    <t>-928022656</t>
  </si>
  <si>
    <t>Čelo propustku včetně římsy z betonu prostého se zvýšenými nároky na prostředí, pro propustek z trub DN 300 až 500 mm</t>
  </si>
  <si>
    <t>https://podminky.urs.cz/item/CS_URS_2023_01/919411131</t>
  </si>
  <si>
    <t>A45</t>
  </si>
  <si>
    <t>"Čelo propustku DN400 - základ" 2.0</t>
  </si>
  <si>
    <t>"Celkem: "A45</t>
  </si>
  <si>
    <t>62</t>
  </si>
  <si>
    <t>919521120</t>
  </si>
  <si>
    <t>Zřízení silničního propustku z trub betonových nebo ŽB DN 400</t>
  </si>
  <si>
    <t>-1367782049</t>
  </si>
  <si>
    <t>Zřízení silničního propustku z trub betonových nebo železobetonových DN 400 mm</t>
  </si>
  <si>
    <t>https://podminky.urs.cz/item/CS_URS_2023_01/919521120</t>
  </si>
  <si>
    <t>A46</t>
  </si>
  <si>
    <t>"Zřízení propustku" 9.470</t>
  </si>
  <si>
    <t>B46</t>
  </si>
  <si>
    <t>"Celkem: "A46</t>
  </si>
  <si>
    <t>63</t>
  </si>
  <si>
    <t>59222013</t>
  </si>
  <si>
    <t>trouba ŽB hrdlová síranovzdorný cement DN 300</t>
  </si>
  <si>
    <t>-1244435349</t>
  </si>
  <si>
    <t>64</t>
  </si>
  <si>
    <t>919535555</t>
  </si>
  <si>
    <t>Obetonování trubního propustku betonem prostým tř. C 12/15</t>
  </si>
  <si>
    <t>1475330257</t>
  </si>
  <si>
    <t>Obetonování trubního propustku betonem prostým bez zvýšených nároků na prostředí tř. C 12/15</t>
  </si>
  <si>
    <t>https://podminky.urs.cz/item/CS_URS_2023_01/919535555</t>
  </si>
  <si>
    <t>A48</t>
  </si>
  <si>
    <t>"E3 - Obetonování propustku" 9.47*0.45</t>
  </si>
  <si>
    <t>B48</t>
  </si>
  <si>
    <t>"Celkem: "A48</t>
  </si>
  <si>
    <t>65</t>
  </si>
  <si>
    <t>919731122</t>
  </si>
  <si>
    <t>Zarovnání styčné plochy podkladu nebo krytu živičného tl přes 50 do 100 mm</t>
  </si>
  <si>
    <t>88037095</t>
  </si>
  <si>
    <t>Zarovnání styčné plochy podkladu nebo krytu podél vybourané části komunikace nebo zpevněné plochy živičné tl. přes 50 do 100 mm</t>
  </si>
  <si>
    <t>https://podminky.urs.cz/item/CS_URS_2023_01/919731122</t>
  </si>
  <si>
    <t>A49</t>
  </si>
  <si>
    <t>"Zarovnání styčné plochy živičné" 10.600</t>
  </si>
  <si>
    <t>B49</t>
  </si>
  <si>
    <t>"Celkem: "A49</t>
  </si>
  <si>
    <t>66</t>
  </si>
  <si>
    <t>966008112</t>
  </si>
  <si>
    <t>Bourání trubního propustku DN přes 300 do 500</t>
  </si>
  <si>
    <t>840643138</t>
  </si>
  <si>
    <t>Bourání trubního propustku s odklizením a uložením vybouraného materiálu na skládku na vzdálenost do 3 m nebo s naložením na dopravní prostředek z trub betonových nebo železobetonových DN přes 300 do 500 mm</t>
  </si>
  <si>
    <t>https://podminky.urs.cz/item/CS_URS_2023_01/966008112</t>
  </si>
  <si>
    <t>A50</t>
  </si>
  <si>
    <t>"Bourání propustku" 9.00</t>
  </si>
  <si>
    <t>B50</t>
  </si>
  <si>
    <t>"Celkem: "A50</t>
  </si>
  <si>
    <t>997</t>
  </si>
  <si>
    <t>Přesun sutě</t>
  </si>
  <si>
    <t>67</t>
  </si>
  <si>
    <t>997221611</t>
  </si>
  <si>
    <t>Nakládání suti na dopravní prostředky pro vodorovnou dopravu</t>
  </si>
  <si>
    <t>775467158</t>
  </si>
  <si>
    <t>Nakládání na dopravní prostředky pro vodorovnou dopravu suti</t>
  </si>
  <si>
    <t>https://podminky.urs.cz/item/CS_URS_2023_01/997221611</t>
  </si>
  <si>
    <t>A51</t>
  </si>
  <si>
    <t>"E2 - 8.2 beton" 8.820</t>
  </si>
  <si>
    <t>B51</t>
  </si>
  <si>
    <t>"Celkem: "A51</t>
  </si>
  <si>
    <t>68</t>
  </si>
  <si>
    <t>997013861</t>
  </si>
  <si>
    <t>Poplatek za uložení stavebního odpadu na recyklační skládce (skládkovné) z prostého betonu kód odpadu 17 01 01</t>
  </si>
  <si>
    <t>-680501834</t>
  </si>
  <si>
    <t>Poplatek za uložení stavebního odpadu na recyklační skládce (skládkovné) z prostého betonu zatříděného do Katalogu odpadů pod kódem 17 01 01</t>
  </si>
  <si>
    <t>https://podminky.urs.cz/item/CS_URS_2023_01/997013861</t>
  </si>
  <si>
    <t>A52</t>
  </si>
  <si>
    <t>8.82</t>
  </si>
  <si>
    <t>B52</t>
  </si>
  <si>
    <t>"Celkem: "A52</t>
  </si>
  <si>
    <t>69</t>
  </si>
  <si>
    <t>997321511</t>
  </si>
  <si>
    <t>Vodorovná doprava suti a vybouraných hmot po suchu do 1 km</t>
  </si>
  <si>
    <t>1760002233</t>
  </si>
  <si>
    <t>Vodorovná doprava suti a vybouraných hmot bez naložení, s vyložením a hrubým urovnáním po suchu, na vzdálenost do 1 km</t>
  </si>
  <si>
    <t>https://podminky.urs.cz/item/CS_URS_2023_01/997321511</t>
  </si>
  <si>
    <t>A53</t>
  </si>
  <si>
    <t>B53</t>
  </si>
  <si>
    <t>"Celkem: "A53</t>
  </si>
  <si>
    <t>70</t>
  </si>
  <si>
    <t>997321519</t>
  </si>
  <si>
    <t>Příplatek ZKD 1 km vodorovné dopravy suti a vybouraných hmot po suchu</t>
  </si>
  <si>
    <t>-2131969114</t>
  </si>
  <si>
    <t>Vodorovná doprava suti a vybouraných hmot bez naložení, s vyložením a hrubým urovnáním po suchu, na vzdálenost Příplatek k cenám za každý další i započatý 1 km přes 1 km</t>
  </si>
  <si>
    <t>https://podminky.urs.cz/item/CS_URS_2023_01/997321519</t>
  </si>
  <si>
    <t>A54</t>
  </si>
  <si>
    <t>"Skládka ve vzdálenosti 18km" 8.82*17</t>
  </si>
  <si>
    <t>B54</t>
  </si>
  <si>
    <t>"Celkem: "A54</t>
  </si>
  <si>
    <t>998</t>
  </si>
  <si>
    <t>Přesun hmot</t>
  </si>
  <si>
    <t>71</t>
  </si>
  <si>
    <t>998225111</t>
  </si>
  <si>
    <t>Přesun hmot pro pozemní komunikace s krytem z kamene, monolitickým betonovým nebo živičným</t>
  </si>
  <si>
    <t>624063736</t>
  </si>
  <si>
    <t>Přesun hmot pro komunikace s krytem z kameniva, monolitickým betonovým nebo živičným dopravní vzdálenost do 200 m jakékoliv délky objektu</t>
  </si>
  <si>
    <t>https://podminky.urs.cz/item/CS_URS_2023_01/998225111</t>
  </si>
  <si>
    <t>72</t>
  </si>
  <si>
    <t>998225193</t>
  </si>
  <si>
    <t>Příplatek k přesunu hmot pro pozemní komunikace s krytem z kamene, živičným, betonovým do 3000 m</t>
  </si>
  <si>
    <t>-453046969</t>
  </si>
  <si>
    <t>Přesun hmot pro komunikace s krytem z kameniva, monolitickým betonovým nebo živičným Příplatek k ceně za zvětšený přesun přes vymezenou největší dopravní vzdálenost do 3000 m</t>
  </si>
  <si>
    <t>https://podminky.urs.cz/item/CS_URS_2023_01/998225193</t>
  </si>
  <si>
    <t>A86</t>
  </si>
  <si>
    <t>SO 102 - Polní cesta VPC 11</t>
  </si>
  <si>
    <t>A87</t>
  </si>
  <si>
    <t>33,66</t>
  </si>
  <si>
    <t>A88</t>
  </si>
  <si>
    <t>116,8</t>
  </si>
  <si>
    <t>19,38</t>
  </si>
  <si>
    <t>136,18</t>
  </si>
  <si>
    <t>397</t>
  </si>
  <si>
    <t>32,365</t>
  </si>
  <si>
    <t>4,205</t>
  </si>
  <si>
    <t>B72</t>
  </si>
  <si>
    <t>C30</t>
  </si>
  <si>
    <t>424,92</t>
  </si>
  <si>
    <t>46-M - Zemní práce při extr.mont.pracích</t>
  </si>
  <si>
    <t>-1026502921</t>
  </si>
  <si>
    <t>-1426568382</t>
  </si>
  <si>
    <t>1960320668</t>
  </si>
  <si>
    <t>849209326</t>
  </si>
  <si>
    <t>474751365</t>
  </si>
  <si>
    <t>899623141</t>
  </si>
  <si>
    <t>Obetonování potrubí nebo zdiva stok betonem prostým tř. C 12/15 v otevřeném výkopu</t>
  </si>
  <si>
    <t>-1977083048</t>
  </si>
  <si>
    <t>Obetonování potrubí nebo zdiva stok betonem prostým v otevřeném výkopu, betonem tř. C 12/15</t>
  </si>
  <si>
    <t>https://podminky.urs.cz/item/CS_URS_2023_01/899623141</t>
  </si>
  <si>
    <t>-1452655784</t>
  </si>
  <si>
    <t>-964046726</t>
  </si>
  <si>
    <t>112151112</t>
  </si>
  <si>
    <t>Směrové kácení stromů s rozřezáním a odvětvením D kmene přes 200 do 300 mm</t>
  </si>
  <si>
    <t>-1312061856</t>
  </si>
  <si>
    <t>Pokácení stromu směrové v celku s odřezáním kmene a s odvětvením průměru kmene přes 200 do 300 mm</t>
  </si>
  <si>
    <t>https://podminky.urs.cz/item/CS_URS_2023_01/112151112</t>
  </si>
  <si>
    <t>"Kácení stromů do průměru kmene 300mm" 7</t>
  </si>
  <si>
    <t>112151114</t>
  </si>
  <si>
    <t>Směrové kácení stromů s rozřezáním a odvětvením D kmene přes 400 do 500 mm</t>
  </si>
  <si>
    <t>1141610045</t>
  </si>
  <si>
    <t>Pokácení stromu směrové v celku s odřezáním kmene a s odvětvením průměru kmene přes 400 do 500 mm</t>
  </si>
  <si>
    <t>https://podminky.urs.cz/item/CS_URS_2023_01/112151114</t>
  </si>
  <si>
    <t>"Kácení stromů do průměru kmene 500mm" 4</t>
  </si>
  <si>
    <t>112251101</t>
  </si>
  <si>
    <t>Odstranění pařezů průměru přes 100 do 300 mm</t>
  </si>
  <si>
    <t>-1158714187</t>
  </si>
  <si>
    <t>Odstranění pařezů strojně s jejich vykopáním nebo vytrháním průměru přes 100 do 300 mm</t>
  </si>
  <si>
    <t>https://podminky.urs.cz/item/CS_URS_2023_01/112251101</t>
  </si>
  <si>
    <t>112251102</t>
  </si>
  <si>
    <t>Odstranění pařezů průměru přes 300 do 500 mm</t>
  </si>
  <si>
    <t>620188352</t>
  </si>
  <si>
    <t>Odstranění pařezů strojně s jejich vykopáním nebo vytrháním průměru přes 300 do 500 mm</t>
  </si>
  <si>
    <t>https://podminky.urs.cz/item/CS_URS_2023_01/112251102</t>
  </si>
  <si>
    <t>A6</t>
  </si>
  <si>
    <t>B6</t>
  </si>
  <si>
    <t>"Celkem: "A6</t>
  </si>
  <si>
    <t>-2050481856</t>
  </si>
  <si>
    <t>A7</t>
  </si>
  <si>
    <t>"B1 - vlhčení podloží" 757,94</t>
  </si>
  <si>
    <t>B7</t>
  </si>
  <si>
    <t>"Celkem: "A7</t>
  </si>
  <si>
    <t>121151113</t>
  </si>
  <si>
    <t>Sejmutí ornice plochy do 500 m2 tl vrstvy do 200 mm strojně</t>
  </si>
  <si>
    <t>-165508652</t>
  </si>
  <si>
    <t>Sejmutí ornice strojně při souvislé ploše přes 100 do 500 m2, tl. vrstvy do 200 mm</t>
  </si>
  <si>
    <t>https://podminky.urs.cz/item/CS_URS_2023_01/121151113</t>
  </si>
  <si>
    <t>"A1.3+A2.3 - odhumusování" 430.00*0.10+465.90*0.20</t>
  </si>
  <si>
    <t>"Celkem: "A8</t>
  </si>
  <si>
    <t>122252205</t>
  </si>
  <si>
    <t>Odkopávky a prokopávky nezapažené pro silnice a dálnice v hornině třídy těžitelnosti I objem do 1000 m3 strojně</t>
  </si>
  <si>
    <t>329689238</t>
  </si>
  <si>
    <t>Odkopávky a prokopávky nezapažené pro silnice a dálnice strojně v hornině třídy těžitelnosti I přes 500 do 1 000 m3</t>
  </si>
  <si>
    <t>https://podminky.urs.cz/item/CS_URS_2023_01/122252205</t>
  </si>
  <si>
    <t>"A1.1+A2.1+A21+A22 - výkop" 783,72</t>
  </si>
  <si>
    <t>132251103</t>
  </si>
  <si>
    <t>Hloubení rýh nezapažených š do 800 mm v hornině třídy těžitelnosti I skupiny 3 objem do 100 m3 strojně</t>
  </si>
  <si>
    <t>895504828</t>
  </si>
  <si>
    <t>Hloubení nezapažených rýh šířky do 800 mm strojně s urovnáním dna do předepsaného profilu a spádu v hornině třídy těžitelnosti I skupiny 3 přes 50 do 100 m3</t>
  </si>
  <si>
    <t>https://podminky.urs.cz/item/CS_URS_2023_01/132251103</t>
  </si>
  <si>
    <t>1465457258</t>
  </si>
  <si>
    <t>133251101</t>
  </si>
  <si>
    <t>Hloubení šachet nezapažených v hornině třídy těžitelnosti I skupiny 3 objem do 20 m3</t>
  </si>
  <si>
    <t>-1239052229</t>
  </si>
  <si>
    <t>Hloubení nezapažených šachet strojně v hornině třídy těžitelnosti I skupiny 3 do 20 m3</t>
  </si>
  <si>
    <t>https://podminky.urs.cz/item/CS_URS_2023_01/133251101</t>
  </si>
  <si>
    <t>-2111017338</t>
  </si>
  <si>
    <t>"B4 - vodorovné přemístění výkopku (výkopek po staveništi) do 1km" 397.000</t>
  </si>
  <si>
    <t>"C5 - vodorovné přemístění humusu (humus po staveništi) do 1 km" 116.800</t>
  </si>
  <si>
    <t>162201401</t>
  </si>
  <si>
    <t>Vodorovné přemístění větví stromů listnatých do 1 km D kmene přes 100 do 300 mm</t>
  </si>
  <si>
    <t>844636915</t>
  </si>
  <si>
    <t>Vodorovné přemístění větví, kmenů nebo pařezů s naložením, složením a dopravou do 1000 m větví stromů listnatých, průměru kmene přes 100 do 300 mm</t>
  </si>
  <si>
    <t>https://podminky.urs.cz/item/CS_URS_2023_01/162201401</t>
  </si>
  <si>
    <t>162201402</t>
  </si>
  <si>
    <t>Vodorovné přemístění větví stromů listnatých do 1 km D kmene přes 300 do 500 mm</t>
  </si>
  <si>
    <t>-289555271</t>
  </si>
  <si>
    <t>Vodorovné přemístění větví, kmenů nebo pařezů s naložením, složením a dopravou do 1000 m větví stromů listnatých, průměru kmene přes 300 do 500 mm</t>
  </si>
  <si>
    <t>https://podminky.urs.cz/item/CS_URS_2023_01/162201402</t>
  </si>
  <si>
    <t>162201411</t>
  </si>
  <si>
    <t>Vodorovné přemístění kmenů stromů listnatých do 1 km D kmene přes 100 do 300 mm</t>
  </si>
  <si>
    <t>1017878725</t>
  </si>
  <si>
    <t>Vodorovné přemístění větví, kmenů nebo pařezů s naložením, složením a dopravou do 1000 m kmenů stromů listnatých, průměru přes 100 do 300 mm</t>
  </si>
  <si>
    <t>https://podminky.urs.cz/item/CS_URS_2023_01/162201411</t>
  </si>
  <si>
    <t>162201412</t>
  </si>
  <si>
    <t>Vodorovné přemístění kmenů stromů listnatých do 1 km D kmene přes 300 do 500 mm</t>
  </si>
  <si>
    <t>1787056804</t>
  </si>
  <si>
    <t>Vodorovné přemístění větví, kmenů nebo pařezů s naložením, složením a dopravou do 1000 m kmenů stromů listnatých, průměru přes 300 do 500 mm</t>
  </si>
  <si>
    <t>https://podminky.urs.cz/item/CS_URS_2023_01/162201412</t>
  </si>
  <si>
    <t>162201421</t>
  </si>
  <si>
    <t>Vodorovné přemístění pařezů do 1 km D přes 100 do 300 mm</t>
  </si>
  <si>
    <t>-966499362</t>
  </si>
  <si>
    <t>Vodorovné přemístění větví, kmenů nebo pařezů s naložením, složením a dopravou do 1000 m pařezů kmenů, průměru přes 100 do 300 mm</t>
  </si>
  <si>
    <t>https://podminky.urs.cz/item/CS_URS_2023_01/162201421</t>
  </si>
  <si>
    <t>162201422</t>
  </si>
  <si>
    <t>Vodorovné přemístění pařezů do 1 km D přes 300 do 500 mm</t>
  </si>
  <si>
    <t>460113773</t>
  </si>
  <si>
    <t>Vodorovné přemístění větví, kmenů nebo pařezů s naložením, složením a dopravou do 1000 m pařezů kmenů, průměru přes 300 do 500 mm</t>
  </si>
  <si>
    <t>https://podminky.urs.cz/item/CS_URS_2023_01/162201422</t>
  </si>
  <si>
    <t>162301931</t>
  </si>
  <si>
    <t>Příplatek k vodorovnému přemístění větví stromů listnatých D kmene přes 100 do 300 mm ZKD 1 km</t>
  </si>
  <si>
    <t>-907517074</t>
  </si>
  <si>
    <t>Vodorovné přemístění větví, kmenů nebo pařezů s naložením, složením a dopravou Příplatek k cenám za každých dalších i započatých 1000 m přes 1000 m větví stromů listnatých, průměru kmene přes 100 do 300 mm</t>
  </si>
  <si>
    <t>https://podminky.urs.cz/item/CS_URS_2023_01/162301931</t>
  </si>
  <si>
    <t>"Kácení stromů do průměru kmene 300mm" 7*3</t>
  </si>
  <si>
    <t>162301932</t>
  </si>
  <si>
    <t>Příplatek k vodorovnému přemístění větví stromů listnatých D kmene přes 300 do 500 mm ZKD 1 km</t>
  </si>
  <si>
    <t>140099581</t>
  </si>
  <si>
    <t>Vodorovné přemístění větví, kmenů nebo pařezů s naložením, složením a dopravou Příplatek k cenám za každých dalších i započatých 1000 m přes 1000 m větví stromů listnatých, průměru kmene přes 300 do 500 mm</t>
  </si>
  <si>
    <t>https://podminky.urs.cz/item/CS_URS_2023_01/162301932</t>
  </si>
  <si>
    <t>"Kácení stromů do průměru kmene 500mm" 4*3</t>
  </si>
  <si>
    <t>162301951</t>
  </si>
  <si>
    <t>Příplatek k vodorovnému přemístění kmenů stromů listnatých D kmene přes 100 do 300 mm ZKD 1 km</t>
  </si>
  <si>
    <t>-422813898</t>
  </si>
  <si>
    <t>Vodorovné přemístění větví, kmenů nebo pařezů s naložením, složením a dopravou Příplatek k cenám za každých dalších i započatých 1000 m přes 1000 m kmenů stromů listnatých, o průměru přes 100 do 300 mm</t>
  </si>
  <si>
    <t>https://podminky.urs.cz/item/CS_URS_2023_01/162301951</t>
  </si>
  <si>
    <t>162301952</t>
  </si>
  <si>
    <t>Příplatek k vodorovnému přemístění kmenů stromů listnatých D kmene přes 300 do 500 mm ZKD 1 km</t>
  </si>
  <si>
    <t>1899264461</t>
  </si>
  <si>
    <t>Vodorovné přemístění větví, kmenů nebo pařezů s naložením, složením a dopravou Příplatek k cenám za každých dalších i započatých 1000 m přes 1000 m kmenů stromů listnatých, o průměru přes 300 do 500 mm</t>
  </si>
  <si>
    <t>https://podminky.urs.cz/item/CS_URS_2023_01/162301952</t>
  </si>
  <si>
    <t>162301971</t>
  </si>
  <si>
    <t>Příplatek k vodorovnému přemístění pařezů D přes 100 do 300 mm ZKD 1 km</t>
  </si>
  <si>
    <t>-1875279805</t>
  </si>
  <si>
    <t>Vodorovné přemístění větví, kmenů nebo pařezů s naložením, složením a dopravou Příplatek k cenám za každých dalších i započatých 1000 m přes 1000 m pařezů kmenů, průměru přes 100 do 300 mm</t>
  </si>
  <si>
    <t>https://podminky.urs.cz/item/CS_URS_2023_01/162301971</t>
  </si>
  <si>
    <t>162301972</t>
  </si>
  <si>
    <t>Příplatek k vodorovnému přemístění pařezů D přes 300 do 500 mm ZKD 1 km</t>
  </si>
  <si>
    <t>-2047322347</t>
  </si>
  <si>
    <t>Vodorovné přemístění větví, kmenů nebo pařezů s naložením, složením a dopravou Příplatek k cenám za každých dalších i započatých 1000 m přes 1000 m pařezů kmenů, průměru přes 300 do 500 mm</t>
  </si>
  <si>
    <t>https://podminky.urs.cz/item/CS_URS_2023_01/162301972</t>
  </si>
  <si>
    <t>-1875261039</t>
  </si>
  <si>
    <t>"I1+I4-B5 - vodorovné přemístění výkopku do 10km" 782.14+20.40-397.00</t>
  </si>
  <si>
    <t>"C6 - vodorovné přemístění humusu do 10km" 19.38</t>
  </si>
  <si>
    <t>C25</t>
  </si>
  <si>
    <t>"Celkem: "A25+B25</t>
  </si>
  <si>
    <t>-2112598392</t>
  </si>
  <si>
    <t>"I1+I4-B5 - skládka ve vzdálenosti 18km" (782.14+20.40-397.00)*8</t>
  </si>
  <si>
    <t>-1843423648</t>
  </si>
  <si>
    <t>"B2 - nakládání násypového materiálu" 397.000</t>
  </si>
  <si>
    <t>"A6 - nakládání humusu" 136.180</t>
  </si>
  <si>
    <t>C27</t>
  </si>
  <si>
    <t>"Celkem: "A27+B27</t>
  </si>
  <si>
    <t>-1840308689</t>
  </si>
  <si>
    <t>"A1.2+A2.2 - násyp" 8.00+310.00</t>
  </si>
  <si>
    <t>"B2 - úprava násypového materiálu" 397.00</t>
  </si>
  <si>
    <t>C28</t>
  </si>
  <si>
    <t>"Celkem: "A28+B28</t>
  </si>
  <si>
    <t>-977995890</t>
  </si>
  <si>
    <t>"I2+A23 - násypový materiál" (318.00+12.830)*1.2*1.23*1.67</t>
  </si>
  <si>
    <t>1570303729</t>
  </si>
  <si>
    <t>"I5 - skládka" 405.54</t>
  </si>
  <si>
    <t>"C4 - humus" 19.38</t>
  </si>
  <si>
    <t>"Celkem: "A30+B30</t>
  </si>
  <si>
    <t>997221873</t>
  </si>
  <si>
    <t>189314224</t>
  </si>
  <si>
    <t>https://podminky.urs.cz/item/CS_URS_2023_01/997221873</t>
  </si>
  <si>
    <t>"I5 - skládka" 437,66*1.67</t>
  </si>
  <si>
    <t>"C4 - humus" 19.38*1.67</t>
  </si>
  <si>
    <t>C31</t>
  </si>
  <si>
    <t>"Celkem: "A31+B31</t>
  </si>
  <si>
    <t>55180856</t>
  </si>
  <si>
    <t>961720139</t>
  </si>
  <si>
    <t>1187112254</t>
  </si>
  <si>
    <t>181351103</t>
  </si>
  <si>
    <t>Rozprostření ornice tl vrstvy do 200 mm pl přes 100 do 500 m2 v rovině nebo ve svahu do 1:5 strojně</t>
  </si>
  <si>
    <t>1864198960</t>
  </si>
  <si>
    <t>Rozprostření a urovnání ornice v rovině nebo ve svahu sklonu do 1:5 strojně při souvislé ploše přes 100 do 500 m2, tl. vrstvy do 200 mm</t>
  </si>
  <si>
    <t>https://podminky.urs.cz/item/CS_URS_2023_01/181351103</t>
  </si>
  <si>
    <t>"A19 - ohumusování" 197.00</t>
  </si>
  <si>
    <t>181411131</t>
  </si>
  <si>
    <t>Založení parkového trávníku výsevem pl do 1000 m2 v rovině a ve svahu do 1:5</t>
  </si>
  <si>
    <t>1524589838</t>
  </si>
  <si>
    <t>Založení trávníku na půdě předem připravené plochy do 1000 m2 výsevem včetně utažení parkového v rovině nebo na svahu do 1:5</t>
  </si>
  <si>
    <t>https://podminky.urs.cz/item/CS_URS_2023_01/181411131</t>
  </si>
  <si>
    <t>181411132</t>
  </si>
  <si>
    <t>Založení parkového trávníku výsevem pl do 1000 m2 ve svahu přes 1:5 do 1:2</t>
  </si>
  <si>
    <t>-102033976</t>
  </si>
  <si>
    <t>Založení trávníku na půdě předem připravené plochy do 1000 m2 výsevem včetně utažení parkového na svahu přes 1:5 do 1:2</t>
  </si>
  <si>
    <t>https://podminky.urs.cz/item/CS_URS_2023_01/181411132</t>
  </si>
  <si>
    <t>"A20 - ohumusování" 776.300</t>
  </si>
  <si>
    <t>47524521</t>
  </si>
  <si>
    <t>"C3 - trávník" 973.30*0.05*1.03</t>
  </si>
  <si>
    <t>181951113</t>
  </si>
  <si>
    <t>Úprava pláně v hornině třídy těžitelnosti II skupiny 4 a 5 bez zhutnění strojně</t>
  </si>
  <si>
    <t>1588686408</t>
  </si>
  <si>
    <t>Úprava pláně vyrovnáním výškových rozdílů strojně v hornině třídy těžitelnosti II, skupiny 4 a 5 bez zhutnění</t>
  </si>
  <si>
    <t>https://podminky.urs.cz/item/CS_URS_2023_01/181951113</t>
  </si>
  <si>
    <t>"A1.4+A2.4+A3+A4+A5 - úprava pláně" 1894,84</t>
  </si>
  <si>
    <t>-555571577</t>
  </si>
  <si>
    <t>"Svahování v zářezech" 276.30</t>
  </si>
  <si>
    <t>1016821796</t>
  </si>
  <si>
    <t>"Svahování násypů" 610.17</t>
  </si>
  <si>
    <t>363604302</t>
  </si>
  <si>
    <t>-389675573</t>
  </si>
  <si>
    <t>"C3 - nákup humusu" 973.30*0.10*1.20</t>
  </si>
  <si>
    <t>184853512</t>
  </si>
  <si>
    <t>Chemické odplevelení před založením kultury nad 20 m2 postřikem na široko ve svahu přes 1:5 do 1:2 strojně</t>
  </si>
  <si>
    <t>-484812399</t>
  </si>
  <si>
    <t>Chemické odplevelení půdy před založením kultury, trávníku nebo zpevněných ploch strojně o výměře jednotlivě přes 20 m2 postřikem na široko na svahu přes 1:5 do 1:2</t>
  </si>
  <si>
    <t>https://podminky.urs.cz/item/CS_URS_2023_01/184853512</t>
  </si>
  <si>
    <t>"C3 - trávník" 973.30</t>
  </si>
  <si>
    <t>324558411</t>
  </si>
  <si>
    <t>-1791969873</t>
  </si>
  <si>
    <t>251608279</t>
  </si>
  <si>
    <t>219115394</t>
  </si>
  <si>
    <t>274313611</t>
  </si>
  <si>
    <t>Základové pásy z betonu tř. C 16/20</t>
  </si>
  <si>
    <t>-1495283717</t>
  </si>
  <si>
    <t>Základy z betonu prostého pasy betonu kamenem neprokládaného tř. C 16/20</t>
  </si>
  <si>
    <t>https://podminky.urs.cz/item/CS_URS_2023_01/274313611</t>
  </si>
  <si>
    <t>A43</t>
  </si>
  <si>
    <t>"E5 - Podkladní beton žlabu" 20.00*0.100</t>
  </si>
  <si>
    <t>B43</t>
  </si>
  <si>
    <t>"Celkem: "A43</t>
  </si>
  <si>
    <t>865247177</t>
  </si>
  <si>
    <t>"Zpevnění lomovým kamenem" 10.00+10.00</t>
  </si>
  <si>
    <t>847479631</t>
  </si>
  <si>
    <t>"Zpevnění lomovým kamenem" 4.205</t>
  </si>
  <si>
    <t>B45 * 1.05"Koeficient množství</t>
  </si>
  <si>
    <t>-161229754</t>
  </si>
  <si>
    <t>-1370520981</t>
  </si>
  <si>
    <t>1449319441</t>
  </si>
  <si>
    <t>46-M</t>
  </si>
  <si>
    <t>Zemní práce při extr.mont.pracích</t>
  </si>
  <si>
    <t>460161882</t>
  </si>
  <si>
    <t>Hloubení kabelových rýh ručně š 100 cm hl 120 cm v hornině tř I skupiny 3</t>
  </si>
  <si>
    <t>1622804845</t>
  </si>
  <si>
    <t>Hloubení zapažených i nezapažených kabelových rýh ručně včetně urovnání dna s přemístěním výkopku do vzdálenosti 3 m od okraje jámy nebo s naložením na dopravní prostředek šířky 100 cm hloubky 120 cm v hornině třídy těžitelnosti I skupiny 3</t>
  </si>
  <si>
    <t>https://podminky.urs.cz/item/CS_URS_2023_01/460161882</t>
  </si>
  <si>
    <t>A79</t>
  </si>
  <si>
    <t>"Kabelové rýhy ručně" 15.00+2.00</t>
  </si>
  <si>
    <t>B79</t>
  </si>
  <si>
    <t>"Celkem: "A79</t>
  </si>
  <si>
    <t>460281111</t>
  </si>
  <si>
    <t>Pažení příložné plné výkopů rýh kabelových hl do 2 m</t>
  </si>
  <si>
    <t>-1409963672</t>
  </si>
  <si>
    <t>Pažení výkopů příložné plné rýh kabelových, hloubky do 2 m</t>
  </si>
  <si>
    <t>https://podminky.urs.cz/item/CS_URS_2023_01/460281111</t>
  </si>
  <si>
    <t>A80</t>
  </si>
  <si>
    <t>"40.8 kabelových rýh" 40.80</t>
  </si>
  <si>
    <t>B80</t>
  </si>
  <si>
    <t>"Celkem: "A80</t>
  </si>
  <si>
    <t>460400121</t>
  </si>
  <si>
    <t>Odstranění pažení příložného plného výkopů rýh kabelových hl do 2 m</t>
  </si>
  <si>
    <t>42723730</t>
  </si>
  <si>
    <t>Pažení výkopů odstranění pažení příložného plného rýh kabelových, hloubky do 2 m</t>
  </si>
  <si>
    <t>https://podminky.urs.cz/item/CS_URS_2023_01/460400121</t>
  </si>
  <si>
    <t>A81</t>
  </si>
  <si>
    <t>B81</t>
  </si>
  <si>
    <t>"Celkem: "A81</t>
  </si>
  <si>
    <t>460661318</t>
  </si>
  <si>
    <t>Kabelové lože z písku pro kabely nn kryté betonovou deskou š lože přes 90 do 100 cm</t>
  </si>
  <si>
    <t>47565986</t>
  </si>
  <si>
    <t>Kabelové lože z písku včetně podsypu, zhutnění a urovnání povrchu pro kabely nn zakryté betonovými deskami (materiál ve specifikaci), šířky přes 90 do 100 cm</t>
  </si>
  <si>
    <t>https://podminky.urs.cz/item/CS_URS_2023_01/460661318</t>
  </si>
  <si>
    <t>A82</t>
  </si>
  <si>
    <t>"Kabelové rýhy" 15.00+2.00</t>
  </si>
  <si>
    <t>B82</t>
  </si>
  <si>
    <t>"Celkem: "A82</t>
  </si>
  <si>
    <t>460510281.ZPSR</t>
  </si>
  <si>
    <t>Kanály zapuštěné do terénu neasfaltované z prefabrikovaných betonových žlabů typu TK 1 ŽPSV</t>
  </si>
  <si>
    <t>-1359146301</t>
  </si>
  <si>
    <t>A83</t>
  </si>
  <si>
    <t>"Kabelový žlab TK1" 15.0*2</t>
  </si>
  <si>
    <t>B83</t>
  </si>
  <si>
    <t>"Celkem: "A83</t>
  </si>
  <si>
    <t>460791116</t>
  </si>
  <si>
    <t>Montáž trubek ochranných plastových uložených volně do rýhy tuhých D přes 133 do 172 mm</t>
  </si>
  <si>
    <t>-970919868</t>
  </si>
  <si>
    <t>Montáž trubek ochranných uložených volně do rýhy plastových tuhých, vnitřního průměru přes 133 do 172 mm</t>
  </si>
  <si>
    <t>https://podminky.urs.cz/item/CS_URS_2023_01/460791116</t>
  </si>
  <si>
    <t>A84</t>
  </si>
  <si>
    <t>"Chráničky na stávající kabely" 15.00</t>
  </si>
  <si>
    <t>B84</t>
  </si>
  <si>
    <t>"Celkem: "A84</t>
  </si>
  <si>
    <t>34571369</t>
  </si>
  <si>
    <t>trubka elektroinstalační HDPE tuhá dvouplášťová korugovaná D 150/175mm</t>
  </si>
  <si>
    <t>-993599951</t>
  </si>
  <si>
    <t>460431912</t>
  </si>
  <si>
    <t>Zásyp kabelových rýh ručně se zhutněním š 100 cm hl 120 cm z horniny tř I skupiny 3</t>
  </si>
  <si>
    <t>-2037342311</t>
  </si>
  <si>
    <t>Zásyp kabelových rýh ručně s přemístění sypaniny ze vzdálenosti do 10 m, s uložením výkopku ve vrstvách včetně zhutnění a úpravy povrchu šířky 100 cm hloubky 120 cm z horniny třídy těžitelnosti I skupiny 3</t>
  </si>
  <si>
    <t>https://podminky.urs.cz/item/CS_URS_2023_01/460431912</t>
  </si>
  <si>
    <t>"Obsyp A86 zásyp kabelového rýhy" 15.00+2.00</t>
  </si>
  <si>
    <t>B86</t>
  </si>
  <si>
    <t>"Celkem: "A86</t>
  </si>
  <si>
    <t>58337310</t>
  </si>
  <si>
    <t>štěrkopísek frakce 0/4</t>
  </si>
  <si>
    <t>-649566263</t>
  </si>
  <si>
    <t>"Kabelová rýha - obsyp A87 zásyp" 17.00*1.00*1.2*1.65</t>
  </si>
  <si>
    <t>B87</t>
  </si>
  <si>
    <t>"Celkem: "A87</t>
  </si>
  <si>
    <t>469643111R</t>
  </si>
  <si>
    <t>Bednění pro obsypání kabelový prostupů otevřený výkop</t>
  </si>
  <si>
    <t>78924188</t>
  </si>
  <si>
    <t>"Bednění pro obsypání kabelových prostupů A88 multikanálů" 12.00</t>
  </si>
  <si>
    <t>B88</t>
  </si>
  <si>
    <t>"Celkem: "A88</t>
  </si>
  <si>
    <t>-176628018</t>
  </si>
  <si>
    <t>"A1.9+A2.8+A3+A4+A5 - úprava podloží" 980.000+815.700+22.640+27.500+44.500</t>
  </si>
  <si>
    <t>73</t>
  </si>
  <si>
    <t>2070662791</t>
  </si>
  <si>
    <t>A47</t>
  </si>
  <si>
    <t>"A1.9+A2.8+A3+A4+A5 - úprava podloží - 3% z plochy včetně" (980.000+815.700+22.640+27.500+44.50)*0.40*0.03*1.65</t>
  </si>
  <si>
    <t>B47</t>
  </si>
  <si>
    <t>"Celkem: "A47</t>
  </si>
  <si>
    <t>74</t>
  </si>
  <si>
    <t>909588406</t>
  </si>
  <si>
    <t>"A2.6+A5 - VŠ tl. 150mm" 748,10</t>
  </si>
  <si>
    <t>75</t>
  </si>
  <si>
    <t>1343205640</t>
  </si>
  <si>
    <t>"A2.5+A5 - štěrk frakce 32/63" 864,7</t>
  </si>
  <si>
    <t>76</t>
  </si>
  <si>
    <t>-584654629</t>
  </si>
  <si>
    <t>"A1.5+A3+A3 - štěrkodrť tl. 150mm" 980.00+22.640+27.500</t>
  </si>
  <si>
    <t>77</t>
  </si>
  <si>
    <t>-982366623</t>
  </si>
  <si>
    <t>"A1.6+A3+A4 - štěrkodrť tl. 200mm" 1008.000+22.640+27.500</t>
  </si>
  <si>
    <t>78</t>
  </si>
  <si>
    <t>-1246848701</t>
  </si>
  <si>
    <t>"A1.7+A3+A4 - ACP 16+ tl. 70mm" 840.000+22.640+27.500</t>
  </si>
  <si>
    <t>79</t>
  </si>
  <si>
    <t>-338322945</t>
  </si>
  <si>
    <t>"A1.10+A2.9 - krajnice zpevněná drtí" 140.00+116.50+10.00</t>
  </si>
  <si>
    <t>80</t>
  </si>
  <si>
    <t>783507831</t>
  </si>
  <si>
    <t>"Zemní krajnice" 513.050</t>
  </si>
  <si>
    <t>81</t>
  </si>
  <si>
    <t>2131276421</t>
  </si>
  <si>
    <t>A55</t>
  </si>
  <si>
    <t>"A1.10+A2.9 - krajnice zpevněná kam. drtí" 140.000+116.50+10.00</t>
  </si>
  <si>
    <t>B55</t>
  </si>
  <si>
    <t>"Celkem: "A55</t>
  </si>
  <si>
    <t>82</t>
  </si>
  <si>
    <t>514293369</t>
  </si>
  <si>
    <t>A56</t>
  </si>
  <si>
    <t>"A2.7+A5 - posyp kamenivem drceným 35 kg/m2"748,10</t>
  </si>
  <si>
    <t>B56</t>
  </si>
  <si>
    <t>"Celkem: "A56</t>
  </si>
  <si>
    <t>83</t>
  </si>
  <si>
    <t>440060222</t>
  </si>
  <si>
    <t>A57</t>
  </si>
  <si>
    <t>"A1.7+A3+A4 - infiltrační postřik" 840.000+22.640+27.500</t>
  </si>
  <si>
    <t>B57</t>
  </si>
  <si>
    <t>"Celkem: "A57</t>
  </si>
  <si>
    <t>84</t>
  </si>
  <si>
    <t>1895749005</t>
  </si>
  <si>
    <t>A58</t>
  </si>
  <si>
    <t>"A1.7+A3+A4 - spojovací postřik" 840.000+22.640+27.500</t>
  </si>
  <si>
    <t>B58</t>
  </si>
  <si>
    <t>"Celkem: "A58</t>
  </si>
  <si>
    <t>85</t>
  </si>
  <si>
    <t>-922860670</t>
  </si>
  <si>
    <t>A59</t>
  </si>
  <si>
    <t>"A1.7+A3+A4 - ACP 11+ tl. 50mm" 840.000+22.640+27.500</t>
  </si>
  <si>
    <t>B59</t>
  </si>
  <si>
    <t>"Celkem: "A59</t>
  </si>
  <si>
    <t>86</t>
  </si>
  <si>
    <t>597361111R</t>
  </si>
  <si>
    <t>Svodnice ocelová š 80 mm kotvená do betonu</t>
  </si>
  <si>
    <t>656637687</t>
  </si>
  <si>
    <t>Svodnice vody ocelová šířky 80 mm, kotvená do betonu</t>
  </si>
  <si>
    <t>A60</t>
  </si>
  <si>
    <t>"Svodný žlábek na betonový základ" 3.50</t>
  </si>
  <si>
    <t>B60</t>
  </si>
  <si>
    <t>"Celkem: "A60</t>
  </si>
  <si>
    <t>87</t>
  </si>
  <si>
    <t>628631211</t>
  </si>
  <si>
    <t>Spárování zdí a valů z lomového kamene cementovou maltou hl do 30 mm</t>
  </si>
  <si>
    <t>2098712029</t>
  </si>
  <si>
    <t>Spárování zdiva opěrných zdí a valů cementovou maltou hloubky spárování do 30 mm, zdiva z lomového kamene</t>
  </si>
  <si>
    <t>https://podminky.urs.cz/item/CS_URS_2023_01/628631211</t>
  </si>
  <si>
    <t>A61</t>
  </si>
  <si>
    <t>B61</t>
  </si>
  <si>
    <t>"Celkem: "A61</t>
  </si>
  <si>
    <t>88</t>
  </si>
  <si>
    <t>-522338546</t>
  </si>
  <si>
    <t>89</t>
  </si>
  <si>
    <t>-1914631939</t>
  </si>
  <si>
    <t>90</t>
  </si>
  <si>
    <t>916111113</t>
  </si>
  <si>
    <t>Osazení obruby z velkých kostek s boční opěrou do lože z betonu prostého</t>
  </si>
  <si>
    <t>-339030963</t>
  </si>
  <si>
    <t>Osazení silniční obruby z dlažebních kostek v jedné řadě s ložem tl. přes 50 do 100 mm, s vyplněním a zatřením spár cementovou maltou z velkých kostek s boční opěrou z betonu prostého, do lože z betonu prostého téže značky</t>
  </si>
  <si>
    <t>https://podminky.urs.cz/item/CS_URS_2023_01/916111113</t>
  </si>
  <si>
    <t>A64</t>
  </si>
  <si>
    <t>"G2 - osazení obrub svodné žlábky" 21</t>
  </si>
  <si>
    <t>B64</t>
  </si>
  <si>
    <t>"Celkem: "A64</t>
  </si>
  <si>
    <t>91</t>
  </si>
  <si>
    <t>58381007</t>
  </si>
  <si>
    <t>kostka štípaná dlažební žula drobná 8/10</t>
  </si>
  <si>
    <t>634396393</t>
  </si>
  <si>
    <t>A65</t>
  </si>
  <si>
    <t>"G2 - osazení obrub svodné žlábky" 21,0*0.10</t>
  </si>
  <si>
    <t>B65</t>
  </si>
  <si>
    <t>"Celkem: "A65</t>
  </si>
  <si>
    <t>92</t>
  </si>
  <si>
    <t>919124121</t>
  </si>
  <si>
    <t>Dilatační spáry vkládané v cementobetonovém krytu s vyplněním spár asfaltovou zálivkou</t>
  </si>
  <si>
    <t>644176730</t>
  </si>
  <si>
    <t>Dilatační spáry vkládané v cementobetonovém krytu s odstraněním vložek, s vyčištěním a vyplněním spár asfaltovou zálivkou</t>
  </si>
  <si>
    <t>https://podminky.urs.cz/item/CS_URS_2023_01/919124121</t>
  </si>
  <si>
    <t>A66</t>
  </si>
  <si>
    <t>"G2 - asfaltová zálivka svodné žlábky" 42</t>
  </si>
  <si>
    <t>B66</t>
  </si>
  <si>
    <t>"Celkem: "A66</t>
  </si>
  <si>
    <t>93</t>
  </si>
  <si>
    <t>-1840051437</t>
  </si>
  <si>
    <t>A67</t>
  </si>
  <si>
    <t>"Zarovnání styčné plochy živičné" 16.600</t>
  </si>
  <si>
    <t>B67</t>
  </si>
  <si>
    <t>"Celkem: "A67</t>
  </si>
  <si>
    <t>94</t>
  </si>
  <si>
    <t>935113112</t>
  </si>
  <si>
    <t>Osazení odvodňovacího polymerbetonového žlabu s krycím roštem šířky přes 200 mm</t>
  </si>
  <si>
    <t>1029834260</t>
  </si>
  <si>
    <t>Osazení odvodňovacího žlabu s krycím roštem polymerbetonového šířky přes 200 mm</t>
  </si>
  <si>
    <t>https://podminky.urs.cz/item/CS_URS_2023_01/935113112</t>
  </si>
  <si>
    <t>A68</t>
  </si>
  <si>
    <t>"žlab na základ z betonu C30/37" 12</t>
  </si>
  <si>
    <t>B68</t>
  </si>
  <si>
    <t>"Celkem: "A68</t>
  </si>
  <si>
    <t>95</t>
  </si>
  <si>
    <t>578412332R</t>
  </si>
  <si>
    <t>polymerbetonový žlab včetně litinového krytu E600 včetně čel propustku</t>
  </si>
  <si>
    <t>381090025</t>
  </si>
  <si>
    <t>A69</t>
  </si>
  <si>
    <t>"žlab na základ z betonu C30/37" 24</t>
  </si>
  <si>
    <t>B69</t>
  </si>
  <si>
    <t>"Celkem: "A69</t>
  </si>
  <si>
    <t>96</t>
  </si>
  <si>
    <t>966006132</t>
  </si>
  <si>
    <t>Odstranění značek dopravních nebo orientačních se sloupky s betonovými patkami</t>
  </si>
  <si>
    <t>-1159814210</t>
  </si>
  <si>
    <t>Odstranění dopravních nebo orientačních značek se sloupkem s uložením hmot na vzdálenost do 20 m nebo s naložením na dopravní prostředek, se zásypem jam a jeho zhutněním s betonovou patkou</t>
  </si>
  <si>
    <t>https://podminky.urs.cz/item/CS_URS_2023_01/966006132</t>
  </si>
  <si>
    <t>97</t>
  </si>
  <si>
    <t>966006211</t>
  </si>
  <si>
    <t>Odstranění svislých dopravních značek ze sloupů, sloupků nebo konzol</t>
  </si>
  <si>
    <t>-1609593663</t>
  </si>
  <si>
    <t>Odstranění (demontáž) svislých dopravních značek s odklizením materiálu na skládku na vzdálenost do 20 m nebo s naložením na dopravní prostředek ze sloupů, sloupků nebo konzol</t>
  </si>
  <si>
    <t>https://podminky.urs.cz/item/CS_URS_2023_01/966006211</t>
  </si>
  <si>
    <t>98</t>
  </si>
  <si>
    <t>997013811</t>
  </si>
  <si>
    <t>Poplatek za uložení na skládce (skládkovné) stavebního odpadu dřevěného kód odpadu 17 02 01</t>
  </si>
  <si>
    <t>148513128</t>
  </si>
  <si>
    <t>Poplatek za uložení stavebního odpadu na skládce (skládkovné) dřevěného zatříděného do Katalogu odpadů pod kódem 17 02 01</t>
  </si>
  <si>
    <t>https://podminky.urs.cz/item/CS_URS_2023_01/997013811</t>
  </si>
  <si>
    <t>A72</t>
  </si>
  <si>
    <t>"Průměr kmene do 300mm" 7*15*0.20</t>
  </si>
  <si>
    <t>"Průměr kmene do 500mm" 4*15*0.30</t>
  </si>
  <si>
    <t>C72</t>
  </si>
  <si>
    <t>"Celkem: "A72+B72</t>
  </si>
  <si>
    <t>99</t>
  </si>
  <si>
    <t>-514038237</t>
  </si>
  <si>
    <t>A73</t>
  </si>
  <si>
    <t>"F2 - 0.08 značky" 0.08</t>
  </si>
  <si>
    <t>B73</t>
  </si>
  <si>
    <t>"Celkem: "A73</t>
  </si>
  <si>
    <t>100</t>
  </si>
  <si>
    <t>997221815R</t>
  </si>
  <si>
    <t>Poplatek za uložení na skládce (skládkovné) stavebního odpadu ocelového</t>
  </si>
  <si>
    <t>265794784</t>
  </si>
  <si>
    <t>Poplatek za uložení stavebního odpadu na skládce (skládkovné) z prostého betonu zatříděného do Katalogu odpadů pod kódem 170 101</t>
  </si>
  <si>
    <t>A74</t>
  </si>
  <si>
    <t>0.08</t>
  </si>
  <si>
    <t>B74</t>
  </si>
  <si>
    <t>"Celkem: "A74</t>
  </si>
  <si>
    <t>101</t>
  </si>
  <si>
    <t>-1168358480</t>
  </si>
  <si>
    <t>A75</t>
  </si>
  <si>
    <t>B75</t>
  </si>
  <si>
    <t>"Celkem: "A75</t>
  </si>
  <si>
    <t>102</t>
  </si>
  <si>
    <t>-2036620432</t>
  </si>
  <si>
    <t>A76</t>
  </si>
  <si>
    <t>"Skládka ve vzdálenosti 18km" 0.08*17</t>
  </si>
  <si>
    <t>B76</t>
  </si>
  <si>
    <t>"Celkem: "A76</t>
  </si>
  <si>
    <t>103</t>
  </si>
  <si>
    <t>-2095157143</t>
  </si>
  <si>
    <t>104</t>
  </si>
  <si>
    <t>502901991</t>
  </si>
  <si>
    <t>833,65</t>
  </si>
  <si>
    <t>94,32</t>
  </si>
  <si>
    <t>A62</t>
  </si>
  <si>
    <t>14,95</t>
  </si>
  <si>
    <t>90,46</t>
  </si>
  <si>
    <t>SO 103 - Polní cesta VPC 22</t>
  </si>
  <si>
    <t>658</t>
  </si>
  <si>
    <t>13,5</t>
  </si>
  <si>
    <t>111251102</t>
  </si>
  <si>
    <t>Odstranění křovin a stromů průměru kmene do 100 mm i s kořeny sklonu terénu do 1:5 z celkové plochy přes 100 do 500 m2 strojně</t>
  </si>
  <si>
    <t>-497003313</t>
  </si>
  <si>
    <t>Odstranění křovin a stromů s odstraněním kořenů strojně průměru kmene do 100 mm v rovině nebo ve svahu sklonu terénu do 1:5, při celkové ploše přes 100 do 500 m2</t>
  </si>
  <si>
    <t>https://podminky.urs.cz/item/CS_URS_2023_01/111251102</t>
  </si>
  <si>
    <t>"Odstranění keřů" 500.00</t>
  </si>
  <si>
    <t>-727241239</t>
  </si>
  <si>
    <t>"Spálení keřů" 500.00</t>
  </si>
  <si>
    <t>331833925</t>
  </si>
  <si>
    <t>"Kácení stromů do průměru kmene 300mm" 3</t>
  </si>
  <si>
    <t>-222118669</t>
  </si>
  <si>
    <t>"Kácení stromů do průměru kmene 500mm" 3</t>
  </si>
  <si>
    <t>-1577208256</t>
  </si>
  <si>
    <t>-216166016</t>
  </si>
  <si>
    <t>-978140771</t>
  </si>
  <si>
    <t>"B1 - vlhčení podloží" 2583.40*0.40</t>
  </si>
  <si>
    <t>-1728715490</t>
  </si>
  <si>
    <t>"A3 - odhumusování" 904.60*0.10</t>
  </si>
  <si>
    <t>122251105</t>
  </si>
  <si>
    <t>Odkopávky a prokopávky nezapažené v hornině třídy těžitelnosti I skupiny 3 objem do 1000 m3 strojně</t>
  </si>
  <si>
    <t>-1166534523</t>
  </si>
  <si>
    <t>Odkopávky a prokopávky nezapažené strojně v hornině třídy těžitelnosti I skupiny 3 přes 500 do 1 000 m3</t>
  </si>
  <si>
    <t>https://podminky.urs.cz/item/CS_URS_2023_01/122251105</t>
  </si>
  <si>
    <t>"A1+A22+A23+E9+E15 - výkop" 796.90+2.17+8.23+16.35+10.00</t>
  </si>
  <si>
    <t>1832954945</t>
  </si>
  <si>
    <t>"B4 - staveništní přesun výkopku" 94.320</t>
  </si>
  <si>
    <t>"A13 - staveništní přesun humusu" 90.46</t>
  </si>
  <si>
    <t>844572656</t>
  </si>
  <si>
    <t>932663024</t>
  </si>
  <si>
    <t>812967621</t>
  </si>
  <si>
    <t>1875147712</t>
  </si>
  <si>
    <t>-568540962</t>
  </si>
  <si>
    <t>2048255272</t>
  </si>
  <si>
    <t>1016459920</t>
  </si>
  <si>
    <t>"Kácení stromů do průměru kmene 300mm" 3*3</t>
  </si>
  <si>
    <t>-1582648083</t>
  </si>
  <si>
    <t>"Kácení stromů do průměru kmene 500mm" 3*3</t>
  </si>
  <si>
    <t>1956472987</t>
  </si>
  <si>
    <t>-1257281682</t>
  </si>
  <si>
    <t>-453267286</t>
  </si>
  <si>
    <t>-966382966</t>
  </si>
  <si>
    <t>1223733085</t>
  </si>
  <si>
    <t>"G1-B5 - výkop" 833.65-94.320</t>
  </si>
  <si>
    <t>1879156031</t>
  </si>
  <si>
    <t>"G1-B5 - skládka ve vzdálenosti 18km" (833.65-94.320)*8</t>
  </si>
  <si>
    <t>-573187871</t>
  </si>
  <si>
    <t>"B2 - nakládání násypového materiálu" 94.320</t>
  </si>
  <si>
    <t>"A13 - nakládání humusu" 90.460</t>
  </si>
  <si>
    <t>-489945453</t>
  </si>
  <si>
    <t>"A2+E10 - násyp" 44.00+8.18</t>
  </si>
  <si>
    <t>"B2 - úprava násypového materiálu" 94.32</t>
  </si>
  <si>
    <t>-716083202</t>
  </si>
  <si>
    <t>"A2+E10- násypový materiál" ((52.18+18.24)*1.20+9.82)*1.23*1.67</t>
  </si>
  <si>
    <t>432762828</t>
  </si>
  <si>
    <t>164644106</t>
  </si>
  <si>
    <t>"G1-B5 - výkop" (833.65-94.320)*1.670</t>
  </si>
  <si>
    <t>2108260665</t>
  </si>
  <si>
    <t>"A9 - ohumusování" 185.80+50</t>
  </si>
  <si>
    <t>1230776167</t>
  </si>
  <si>
    <t>"C1 - trávník rovina" 235.80</t>
  </si>
  <si>
    <t>-609749033</t>
  </si>
  <si>
    <t>"C2 - trávník svah" 658.000</t>
  </si>
  <si>
    <t>929467520</t>
  </si>
  <si>
    <t>"C1+C2 - travní semeno" (235.80+658.00)*0.05*1.03</t>
  </si>
  <si>
    <t>181912111</t>
  </si>
  <si>
    <t>Úprava pláně v hornině třídy těžitelnosti I skupiny 3 bez zhutnění ručně</t>
  </si>
  <si>
    <t>-164430878</t>
  </si>
  <si>
    <t>Úprava pláně vyrovnáním výškových rozdílů ručně v hornině třídy těžitelnosti I skupiny 3 bez zhutnění</t>
  </si>
  <si>
    <t>https://podminky.urs.cz/item/CS_URS_2023_01/181912111</t>
  </si>
  <si>
    <t>"A4+A11+A12 - úprava pláně" 2553.70+6.20+23.50</t>
  </si>
  <si>
    <t>1359487226</t>
  </si>
  <si>
    <t>"Svahování v zářezech" 329.000</t>
  </si>
  <si>
    <t>1047657145</t>
  </si>
  <si>
    <t>"Svahování násypů" 329.000</t>
  </si>
  <si>
    <t>-778377882</t>
  </si>
  <si>
    <t>"A10 - ohumusování" 658.000</t>
  </si>
  <si>
    <t>-1838514318</t>
  </si>
  <si>
    <t>"Nákup humusu" 20.16*1.23*1.67</t>
  </si>
  <si>
    <t>230856459</t>
  </si>
  <si>
    <t>C41</t>
  </si>
  <si>
    <t>"Celkem: "A41+B41</t>
  </si>
  <si>
    <t>-681052850</t>
  </si>
  <si>
    <t>C42</t>
  </si>
  <si>
    <t>"Celkem: "A42+B42</t>
  </si>
  <si>
    <t>-464025473</t>
  </si>
  <si>
    <t>-766627880</t>
  </si>
  <si>
    <t>620345094</t>
  </si>
  <si>
    <t>1919648732</t>
  </si>
  <si>
    <t>1845556421</t>
  </si>
  <si>
    <t>"A4+A11+A12 - úprava podloží" (2553.70+6.20+23.50)*0.40*0.03*1.65</t>
  </si>
  <si>
    <t>-1538674985</t>
  </si>
  <si>
    <t>"A4+A11+A12 - VŠ tl. 150mm" 2553.70+6.20+23.50</t>
  </si>
  <si>
    <t>1823931942</t>
  </si>
  <si>
    <t>"A4+A11+A12 - hrubé kamenivo 32/63 tl. 200mm" 2553.70+6.20+23.50</t>
  </si>
  <si>
    <t>-761502960</t>
  </si>
  <si>
    <t>"Krajnice zpevněná kam. drtí" 5.00</t>
  </si>
  <si>
    <t>131888404</t>
  </si>
  <si>
    <t>"Zemní krajnice" 729.64</t>
  </si>
  <si>
    <t>-1832923428</t>
  </si>
  <si>
    <t>"Krajnice zpevněná kamen. drtí" 5.00</t>
  </si>
  <si>
    <t>935317711</t>
  </si>
  <si>
    <t>"A7+A11+A12 - posyp krytu kamenivem 35 kg/m2" 2188.90+6.20+23.50</t>
  </si>
  <si>
    <t>836599481</t>
  </si>
  <si>
    <t>"Svodný žlábek na betonový základ" 15.00</t>
  </si>
  <si>
    <t>420077926</t>
  </si>
  <si>
    <t>"Zpevnění lomovým kamenem" 20.00</t>
  </si>
  <si>
    <t>-1240488105</t>
  </si>
  <si>
    <t>"F2 - osazení obrub svodné žlábky" 15.00*2</t>
  </si>
  <si>
    <t>-694905790</t>
  </si>
  <si>
    <t>"F2 - osazení obrub svodné žlábky" 15*2.0*0.10</t>
  </si>
  <si>
    <t>-1395065992</t>
  </si>
  <si>
    <t>"F2 - asfaltová zálivka svodné žlábky" 15.00*4</t>
  </si>
  <si>
    <t>-1978273551</t>
  </si>
  <si>
    <t>-947277889</t>
  </si>
  <si>
    <t>-2108054651</t>
  </si>
  <si>
    <t>"E3 - obetonování propustku" 10.90*0.45</t>
  </si>
  <si>
    <t>-1779482516</t>
  </si>
  <si>
    <t>"Bourání propustku A62 čela propustku" 11.20+1.10+2.65</t>
  </si>
  <si>
    <t>B62</t>
  </si>
  <si>
    <t>"Celkem: "A62</t>
  </si>
  <si>
    <t>59222015</t>
  </si>
  <si>
    <t>trouba ŽB hrdlová síranovzdorný cement DN 400</t>
  </si>
  <si>
    <t>1827935022</t>
  </si>
  <si>
    <t>1053693984</t>
  </si>
  <si>
    <t>"Průměr kmene do 300mm" 3*15*0.20</t>
  </si>
  <si>
    <t>"Průměr kmene do 500mm" 3*15*0.30</t>
  </si>
  <si>
    <t>C64</t>
  </si>
  <si>
    <t>"Celkem: "A64+B64</t>
  </si>
  <si>
    <t>772254443</t>
  </si>
  <si>
    <t>"E2 + E4 - 14.08 beton" 14.08</t>
  </si>
  <si>
    <t>997221861</t>
  </si>
  <si>
    <t>Poplatek za uložení stavebního odpadu na recyklační skládce (skládkovné) z prostého betonu pod kódem 17 01 01</t>
  </si>
  <si>
    <t>-974188818</t>
  </si>
  <si>
    <t>https://podminky.urs.cz/item/CS_URS_2023_01/997221861</t>
  </si>
  <si>
    <t>14.08</t>
  </si>
  <si>
    <t>887584638</t>
  </si>
  <si>
    <t>1201277258</t>
  </si>
  <si>
    <t>"Skládka ve vzdálenosti 18km" 14.08*17</t>
  </si>
  <si>
    <t>243978566</t>
  </si>
  <si>
    <t>1943567794</t>
  </si>
  <si>
    <t>VRN - Vedlejší rozpočtové náklady</t>
  </si>
  <si>
    <t>VRN1 - Průzkumné, geodetické a projektové práce</t>
  </si>
  <si>
    <t>VRN3 - Zařízení staveniště</t>
  </si>
  <si>
    <t>VRN4 - Inženýrská činnost</t>
  </si>
  <si>
    <t>VRN1</t>
  </si>
  <si>
    <t>Průzkumné, geodetické a projektové práce</t>
  </si>
  <si>
    <t>011324000</t>
  </si>
  <si>
    <t>Archeologický průzkum</t>
  </si>
  <si>
    <t>KPL</t>
  </si>
  <si>
    <t>CS ÚRS 2019 01</t>
  </si>
  <si>
    <t>-1753625395</t>
  </si>
  <si>
    <t>012002000</t>
  </si>
  <si>
    <t>Geodetické práce</t>
  </si>
  <si>
    <t>342715007</t>
  </si>
  <si>
    <t>013254000</t>
  </si>
  <si>
    <t>Dokumentace skutečného provedení stavby</t>
  </si>
  <si>
    <t>217972762</t>
  </si>
  <si>
    <t>030001000</t>
  </si>
  <si>
    <t>Zařízení staveniště</t>
  </si>
  <si>
    <t>-1706637849</t>
  </si>
  <si>
    <t>VRN3</t>
  </si>
  <si>
    <t>034303000</t>
  </si>
  <si>
    <t>Dopravní značení na staveništi</t>
  </si>
  <si>
    <t>-1554451206</t>
  </si>
  <si>
    <t>Dopravní značení na staveništi včetně zajištění DIO a DIR</t>
  </si>
  <si>
    <t>VRN4</t>
  </si>
  <si>
    <t>Inženýrská činnost</t>
  </si>
  <si>
    <t>043002000</t>
  </si>
  <si>
    <t>Zkoušky a ostatní měření</t>
  </si>
  <si>
    <t>1881274889</t>
  </si>
  <si>
    <t>Zkoušky a revize</t>
  </si>
  <si>
    <t>SEZNAM FIGUR</t>
  </si>
  <si>
    <t>Výměra</t>
  </si>
  <si>
    <t xml:space="preserve"> SO 101</t>
  </si>
  <si>
    <t>Použití figury:</t>
  </si>
  <si>
    <t>1172.35*0.30</t>
  </si>
  <si>
    <t>966,17</t>
  </si>
  <si>
    <t xml:space="preserve"> SO 102</t>
  </si>
  <si>
    <t>782.14*0.30</t>
  </si>
  <si>
    <t>782.14</t>
  </si>
  <si>
    <t>"Celkem: "A11</t>
  </si>
  <si>
    <t xml:space="preserve"> SO 103</t>
  </si>
  <si>
    <t>833.65*0.300</t>
  </si>
  <si>
    <t>833.65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</si>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</sst>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5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6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28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6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39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0" fontId="20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0" fillId="0" borderId="17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/>
    </xf>
    <xf numFmtId="167" fontId="40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2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1251101" TargetMode="External" /><Relationship Id="rId2" Type="http://schemas.openxmlformats.org/officeDocument/2006/relationships/hyperlink" Target="https://podminky.urs.cz/item/CS_URS_2023_01/111209111" TargetMode="External" /><Relationship Id="rId3" Type="http://schemas.openxmlformats.org/officeDocument/2006/relationships/hyperlink" Target="https://podminky.urs.cz/item/CS_URS_2023_01/119001101" TargetMode="External" /><Relationship Id="rId4" Type="http://schemas.openxmlformats.org/officeDocument/2006/relationships/hyperlink" Target="https://podminky.urs.cz/item/CS_URS_2023_01/121151103" TargetMode="External" /><Relationship Id="rId5" Type="http://schemas.openxmlformats.org/officeDocument/2006/relationships/hyperlink" Target="https://podminky.urs.cz/item/CS_URS_2023_01/122252206" TargetMode="External" /><Relationship Id="rId6" Type="http://schemas.openxmlformats.org/officeDocument/2006/relationships/hyperlink" Target="https://podminky.urs.cz/item/CS_URS_2023_01/132251251" TargetMode="External" /><Relationship Id="rId7" Type="http://schemas.openxmlformats.org/officeDocument/2006/relationships/hyperlink" Target="https://podminky.urs.cz/item/CS_URS_2023_01/133254101" TargetMode="External" /><Relationship Id="rId8" Type="http://schemas.openxmlformats.org/officeDocument/2006/relationships/hyperlink" Target="https://podminky.urs.cz/item/CS_URS_2023_01/460281113" TargetMode="External" /><Relationship Id="rId9" Type="http://schemas.openxmlformats.org/officeDocument/2006/relationships/hyperlink" Target="https://podminky.urs.cz/item/CS_URS_2023_01/162351104" TargetMode="External" /><Relationship Id="rId10" Type="http://schemas.openxmlformats.org/officeDocument/2006/relationships/hyperlink" Target="https://podminky.urs.cz/item/CS_URS_2023_01/162751117" TargetMode="External" /><Relationship Id="rId11" Type="http://schemas.openxmlformats.org/officeDocument/2006/relationships/hyperlink" Target="https://podminky.urs.cz/item/CS_URS_2023_01/162751119" TargetMode="External" /><Relationship Id="rId12" Type="http://schemas.openxmlformats.org/officeDocument/2006/relationships/hyperlink" Target="https://podminky.urs.cz/item/CS_URS_2023_01/167151111" TargetMode="External" /><Relationship Id="rId13" Type="http://schemas.openxmlformats.org/officeDocument/2006/relationships/hyperlink" Target="https://podminky.urs.cz/item/CS_URS_2023_01/171151103" TargetMode="External" /><Relationship Id="rId14" Type="http://schemas.openxmlformats.org/officeDocument/2006/relationships/hyperlink" Target="https://podminky.urs.cz/item/CS_URS_2023_01/171151101" TargetMode="External" /><Relationship Id="rId15" Type="http://schemas.openxmlformats.org/officeDocument/2006/relationships/hyperlink" Target="https://podminky.urs.cz/item/CS_URS_2023_01/171251201" TargetMode="External" /><Relationship Id="rId16" Type="http://schemas.openxmlformats.org/officeDocument/2006/relationships/hyperlink" Target="https://podminky.urs.cz/item/CS_URS_2023_01/997013873" TargetMode="External" /><Relationship Id="rId17" Type="http://schemas.openxmlformats.org/officeDocument/2006/relationships/hyperlink" Target="https://podminky.urs.cz/item/CS_URS_2023_01/174151101" TargetMode="External" /><Relationship Id="rId18" Type="http://schemas.openxmlformats.org/officeDocument/2006/relationships/hyperlink" Target="https://podminky.urs.cz/item/CS_URS_2023_01/175111101" TargetMode="External" /><Relationship Id="rId19" Type="http://schemas.openxmlformats.org/officeDocument/2006/relationships/hyperlink" Target="https://podminky.urs.cz/item/CS_URS_2023_01/181451132" TargetMode="External" /><Relationship Id="rId20" Type="http://schemas.openxmlformats.org/officeDocument/2006/relationships/hyperlink" Target="https://podminky.urs.cz/item/CS_URS_2023_01/181951111" TargetMode="External" /><Relationship Id="rId21" Type="http://schemas.openxmlformats.org/officeDocument/2006/relationships/hyperlink" Target="https://podminky.urs.cz/item/CS_URS_2023_01/182151111" TargetMode="External" /><Relationship Id="rId22" Type="http://schemas.openxmlformats.org/officeDocument/2006/relationships/hyperlink" Target="https://podminky.urs.cz/item/CS_URS_2023_01/182251101" TargetMode="External" /><Relationship Id="rId23" Type="http://schemas.openxmlformats.org/officeDocument/2006/relationships/hyperlink" Target="https://podminky.urs.cz/item/CS_URS_2023_01/181351113" TargetMode="External" /><Relationship Id="rId24" Type="http://schemas.openxmlformats.org/officeDocument/2006/relationships/hyperlink" Target="https://podminky.urs.cz/item/CS_URS_2023_01/184813522" TargetMode="External" /><Relationship Id="rId25" Type="http://schemas.openxmlformats.org/officeDocument/2006/relationships/hyperlink" Target="https://podminky.urs.cz/item/CS_URS_2023_01/184813512" TargetMode="External" /><Relationship Id="rId26" Type="http://schemas.openxmlformats.org/officeDocument/2006/relationships/hyperlink" Target="https://podminky.urs.cz/item/CS_URS_2023_01/211511111" TargetMode="External" /><Relationship Id="rId27" Type="http://schemas.openxmlformats.org/officeDocument/2006/relationships/hyperlink" Target="https://podminky.urs.cz/item/CS_URS_2023_01/211571111" TargetMode="External" /><Relationship Id="rId28" Type="http://schemas.openxmlformats.org/officeDocument/2006/relationships/hyperlink" Target="https://podminky.urs.cz/item/CS_URS_2023_01/212755218" TargetMode="External" /><Relationship Id="rId29" Type="http://schemas.openxmlformats.org/officeDocument/2006/relationships/hyperlink" Target="https://podminky.urs.cz/item/CS_URS_2023_01/465513227" TargetMode="External" /><Relationship Id="rId30" Type="http://schemas.openxmlformats.org/officeDocument/2006/relationships/hyperlink" Target="https://podminky.urs.cz/item/CS_URS_2023_01/451315124" TargetMode="External" /><Relationship Id="rId31" Type="http://schemas.openxmlformats.org/officeDocument/2006/relationships/hyperlink" Target="https://podminky.urs.cz/item/CS_URS_2023_01/451573111" TargetMode="External" /><Relationship Id="rId32" Type="http://schemas.openxmlformats.org/officeDocument/2006/relationships/hyperlink" Target="https://podminky.urs.cz/item/CS_URS_2023_01/452111111" TargetMode="External" /><Relationship Id="rId33" Type="http://schemas.openxmlformats.org/officeDocument/2006/relationships/hyperlink" Target="https://podminky.urs.cz/item/CS_URS_2023_01/465512227" TargetMode="External" /><Relationship Id="rId34" Type="http://schemas.openxmlformats.org/officeDocument/2006/relationships/hyperlink" Target="https://podminky.urs.cz/item/CS_URS_2023_01/561061121" TargetMode="External" /><Relationship Id="rId35" Type="http://schemas.openxmlformats.org/officeDocument/2006/relationships/hyperlink" Target="https://podminky.urs.cz/item/CS_URS_2023_01/564752111" TargetMode="External" /><Relationship Id="rId36" Type="http://schemas.openxmlformats.org/officeDocument/2006/relationships/hyperlink" Target="https://podminky.urs.cz/item/CS_URS_2023_01/564761111" TargetMode="External" /><Relationship Id="rId37" Type="http://schemas.openxmlformats.org/officeDocument/2006/relationships/hyperlink" Target="https://podminky.urs.cz/item/CS_URS_2023_01/564851111" TargetMode="External" /><Relationship Id="rId38" Type="http://schemas.openxmlformats.org/officeDocument/2006/relationships/hyperlink" Target="https://podminky.urs.cz/item/CS_URS_2023_01/564861111" TargetMode="External" /><Relationship Id="rId39" Type="http://schemas.openxmlformats.org/officeDocument/2006/relationships/hyperlink" Target="https://podminky.urs.cz/item/CS_URS_2023_01/565155111" TargetMode="External" /><Relationship Id="rId40" Type="http://schemas.openxmlformats.org/officeDocument/2006/relationships/hyperlink" Target="https://podminky.urs.cz/item/CS_URS_2023_01/569231111" TargetMode="External" /><Relationship Id="rId41" Type="http://schemas.openxmlformats.org/officeDocument/2006/relationships/hyperlink" Target="https://podminky.urs.cz/item/CS_URS_2023_01/569511111" TargetMode="External" /><Relationship Id="rId42" Type="http://schemas.openxmlformats.org/officeDocument/2006/relationships/hyperlink" Target="https://podminky.urs.cz/item/CS_URS_2023_01/569903311" TargetMode="External" /><Relationship Id="rId43" Type="http://schemas.openxmlformats.org/officeDocument/2006/relationships/hyperlink" Target="https://podminky.urs.cz/item/CS_URS_2023_01/571907111" TargetMode="External" /><Relationship Id="rId44" Type="http://schemas.openxmlformats.org/officeDocument/2006/relationships/hyperlink" Target="https://podminky.urs.cz/item/CS_URS_2023_01/573191111" TargetMode="External" /><Relationship Id="rId45" Type="http://schemas.openxmlformats.org/officeDocument/2006/relationships/hyperlink" Target="https://podminky.urs.cz/item/CS_URS_2023_01/573231106" TargetMode="External" /><Relationship Id="rId46" Type="http://schemas.openxmlformats.org/officeDocument/2006/relationships/hyperlink" Target="https://podminky.urs.cz/item/CS_URS_2023_01/577144111" TargetMode="External" /><Relationship Id="rId47" Type="http://schemas.openxmlformats.org/officeDocument/2006/relationships/hyperlink" Target="https://podminky.urs.cz/item/CS_URS_2023_01/871313121" TargetMode="External" /><Relationship Id="rId48" Type="http://schemas.openxmlformats.org/officeDocument/2006/relationships/hyperlink" Target="https://podminky.urs.cz/item/CS_URS_2023_01/895270012" TargetMode="External" /><Relationship Id="rId49" Type="http://schemas.openxmlformats.org/officeDocument/2006/relationships/hyperlink" Target="https://podminky.urs.cz/item/CS_URS_2023_01/899102112" TargetMode="External" /><Relationship Id="rId50" Type="http://schemas.openxmlformats.org/officeDocument/2006/relationships/hyperlink" Target="https://podminky.urs.cz/item/CS_URS_2023_01/912211111" TargetMode="External" /><Relationship Id="rId51" Type="http://schemas.openxmlformats.org/officeDocument/2006/relationships/hyperlink" Target="https://podminky.urs.cz/item/CS_URS_2023_01/919411131" TargetMode="External" /><Relationship Id="rId52" Type="http://schemas.openxmlformats.org/officeDocument/2006/relationships/hyperlink" Target="https://podminky.urs.cz/item/CS_URS_2023_01/919521120" TargetMode="External" /><Relationship Id="rId53" Type="http://schemas.openxmlformats.org/officeDocument/2006/relationships/hyperlink" Target="https://podminky.urs.cz/item/CS_URS_2023_01/919535555" TargetMode="External" /><Relationship Id="rId54" Type="http://schemas.openxmlformats.org/officeDocument/2006/relationships/hyperlink" Target="https://podminky.urs.cz/item/CS_URS_2023_01/919731122" TargetMode="External" /><Relationship Id="rId55" Type="http://schemas.openxmlformats.org/officeDocument/2006/relationships/hyperlink" Target="https://podminky.urs.cz/item/CS_URS_2023_01/966008112" TargetMode="External" /><Relationship Id="rId56" Type="http://schemas.openxmlformats.org/officeDocument/2006/relationships/hyperlink" Target="https://podminky.urs.cz/item/CS_URS_2023_01/997221611" TargetMode="External" /><Relationship Id="rId57" Type="http://schemas.openxmlformats.org/officeDocument/2006/relationships/hyperlink" Target="https://podminky.urs.cz/item/CS_URS_2023_01/997013861" TargetMode="External" /><Relationship Id="rId58" Type="http://schemas.openxmlformats.org/officeDocument/2006/relationships/hyperlink" Target="https://podminky.urs.cz/item/CS_URS_2023_01/997321511" TargetMode="External" /><Relationship Id="rId59" Type="http://schemas.openxmlformats.org/officeDocument/2006/relationships/hyperlink" Target="https://podminky.urs.cz/item/CS_URS_2023_01/997321519" TargetMode="External" /><Relationship Id="rId60" Type="http://schemas.openxmlformats.org/officeDocument/2006/relationships/hyperlink" Target="https://podminky.urs.cz/item/CS_URS_2023_01/998225111" TargetMode="External" /><Relationship Id="rId61" Type="http://schemas.openxmlformats.org/officeDocument/2006/relationships/hyperlink" Target="https://podminky.urs.cz/item/CS_URS_2023_01/998225193" TargetMode="External" /><Relationship Id="rId62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871313121" TargetMode="External" /><Relationship Id="rId2" Type="http://schemas.openxmlformats.org/officeDocument/2006/relationships/hyperlink" Target="https://podminky.urs.cz/item/CS_URS_2023_01/895270012" TargetMode="External" /><Relationship Id="rId3" Type="http://schemas.openxmlformats.org/officeDocument/2006/relationships/hyperlink" Target="https://podminky.urs.cz/item/CS_URS_2023_01/899102112" TargetMode="External" /><Relationship Id="rId4" Type="http://schemas.openxmlformats.org/officeDocument/2006/relationships/hyperlink" Target="https://podminky.urs.cz/item/CS_URS_2023_01/899623141" TargetMode="External" /><Relationship Id="rId5" Type="http://schemas.openxmlformats.org/officeDocument/2006/relationships/hyperlink" Target="https://podminky.urs.cz/item/CS_URS_2023_01/111251101" TargetMode="External" /><Relationship Id="rId6" Type="http://schemas.openxmlformats.org/officeDocument/2006/relationships/hyperlink" Target="https://podminky.urs.cz/item/CS_URS_2023_01/111209111" TargetMode="External" /><Relationship Id="rId7" Type="http://schemas.openxmlformats.org/officeDocument/2006/relationships/hyperlink" Target="https://podminky.urs.cz/item/CS_URS_2023_01/112151112" TargetMode="External" /><Relationship Id="rId8" Type="http://schemas.openxmlformats.org/officeDocument/2006/relationships/hyperlink" Target="https://podminky.urs.cz/item/CS_URS_2023_01/112151114" TargetMode="External" /><Relationship Id="rId9" Type="http://schemas.openxmlformats.org/officeDocument/2006/relationships/hyperlink" Target="https://podminky.urs.cz/item/CS_URS_2023_01/112251101" TargetMode="External" /><Relationship Id="rId10" Type="http://schemas.openxmlformats.org/officeDocument/2006/relationships/hyperlink" Target="https://podminky.urs.cz/item/CS_URS_2023_01/112251102" TargetMode="External" /><Relationship Id="rId11" Type="http://schemas.openxmlformats.org/officeDocument/2006/relationships/hyperlink" Target="https://podminky.urs.cz/item/CS_URS_2023_01/119001101" TargetMode="External" /><Relationship Id="rId12" Type="http://schemas.openxmlformats.org/officeDocument/2006/relationships/hyperlink" Target="https://podminky.urs.cz/item/CS_URS_2023_01/121151113" TargetMode="External" /><Relationship Id="rId13" Type="http://schemas.openxmlformats.org/officeDocument/2006/relationships/hyperlink" Target="https://podminky.urs.cz/item/CS_URS_2023_01/122252205" TargetMode="External" /><Relationship Id="rId14" Type="http://schemas.openxmlformats.org/officeDocument/2006/relationships/hyperlink" Target="https://podminky.urs.cz/item/CS_URS_2023_01/132251103" TargetMode="External" /><Relationship Id="rId15" Type="http://schemas.openxmlformats.org/officeDocument/2006/relationships/hyperlink" Target="https://podminky.urs.cz/item/CS_URS_2023_01/132251251" TargetMode="External" /><Relationship Id="rId16" Type="http://schemas.openxmlformats.org/officeDocument/2006/relationships/hyperlink" Target="https://podminky.urs.cz/item/CS_URS_2023_01/133251101" TargetMode="External" /><Relationship Id="rId17" Type="http://schemas.openxmlformats.org/officeDocument/2006/relationships/hyperlink" Target="https://podminky.urs.cz/item/CS_URS_2023_01/162351104" TargetMode="External" /><Relationship Id="rId18" Type="http://schemas.openxmlformats.org/officeDocument/2006/relationships/hyperlink" Target="https://podminky.urs.cz/item/CS_URS_2023_01/162201401" TargetMode="External" /><Relationship Id="rId19" Type="http://schemas.openxmlformats.org/officeDocument/2006/relationships/hyperlink" Target="https://podminky.urs.cz/item/CS_URS_2023_01/162201402" TargetMode="External" /><Relationship Id="rId20" Type="http://schemas.openxmlformats.org/officeDocument/2006/relationships/hyperlink" Target="https://podminky.urs.cz/item/CS_URS_2023_01/162201411" TargetMode="External" /><Relationship Id="rId21" Type="http://schemas.openxmlformats.org/officeDocument/2006/relationships/hyperlink" Target="https://podminky.urs.cz/item/CS_URS_2023_01/162201412" TargetMode="External" /><Relationship Id="rId22" Type="http://schemas.openxmlformats.org/officeDocument/2006/relationships/hyperlink" Target="https://podminky.urs.cz/item/CS_URS_2023_01/162201421" TargetMode="External" /><Relationship Id="rId23" Type="http://schemas.openxmlformats.org/officeDocument/2006/relationships/hyperlink" Target="https://podminky.urs.cz/item/CS_URS_2023_01/162201422" TargetMode="External" /><Relationship Id="rId24" Type="http://schemas.openxmlformats.org/officeDocument/2006/relationships/hyperlink" Target="https://podminky.urs.cz/item/CS_URS_2023_01/162301931" TargetMode="External" /><Relationship Id="rId25" Type="http://schemas.openxmlformats.org/officeDocument/2006/relationships/hyperlink" Target="https://podminky.urs.cz/item/CS_URS_2023_01/162301932" TargetMode="External" /><Relationship Id="rId26" Type="http://schemas.openxmlformats.org/officeDocument/2006/relationships/hyperlink" Target="https://podminky.urs.cz/item/CS_URS_2023_01/162301951" TargetMode="External" /><Relationship Id="rId27" Type="http://schemas.openxmlformats.org/officeDocument/2006/relationships/hyperlink" Target="https://podminky.urs.cz/item/CS_URS_2023_01/162301952" TargetMode="External" /><Relationship Id="rId28" Type="http://schemas.openxmlformats.org/officeDocument/2006/relationships/hyperlink" Target="https://podminky.urs.cz/item/CS_URS_2023_01/162301971" TargetMode="External" /><Relationship Id="rId29" Type="http://schemas.openxmlformats.org/officeDocument/2006/relationships/hyperlink" Target="https://podminky.urs.cz/item/CS_URS_2023_01/162301972" TargetMode="External" /><Relationship Id="rId30" Type="http://schemas.openxmlformats.org/officeDocument/2006/relationships/hyperlink" Target="https://podminky.urs.cz/item/CS_URS_2023_01/162751117" TargetMode="External" /><Relationship Id="rId31" Type="http://schemas.openxmlformats.org/officeDocument/2006/relationships/hyperlink" Target="https://podminky.urs.cz/item/CS_URS_2023_01/162751119" TargetMode="External" /><Relationship Id="rId32" Type="http://schemas.openxmlformats.org/officeDocument/2006/relationships/hyperlink" Target="https://podminky.urs.cz/item/CS_URS_2023_01/167151111" TargetMode="External" /><Relationship Id="rId33" Type="http://schemas.openxmlformats.org/officeDocument/2006/relationships/hyperlink" Target="https://podminky.urs.cz/item/CS_URS_2023_01/171151103" TargetMode="External" /><Relationship Id="rId34" Type="http://schemas.openxmlformats.org/officeDocument/2006/relationships/hyperlink" Target="https://podminky.urs.cz/item/CS_URS_2023_01/171251201" TargetMode="External" /><Relationship Id="rId35" Type="http://schemas.openxmlformats.org/officeDocument/2006/relationships/hyperlink" Target="https://podminky.urs.cz/item/CS_URS_2023_01/997221873" TargetMode="External" /><Relationship Id="rId36" Type="http://schemas.openxmlformats.org/officeDocument/2006/relationships/hyperlink" Target="https://podminky.urs.cz/item/CS_URS_2023_01/174151101" TargetMode="External" /><Relationship Id="rId37" Type="http://schemas.openxmlformats.org/officeDocument/2006/relationships/hyperlink" Target="https://podminky.urs.cz/item/CS_URS_2023_01/175111101" TargetMode="External" /><Relationship Id="rId38" Type="http://schemas.openxmlformats.org/officeDocument/2006/relationships/hyperlink" Target="https://podminky.urs.cz/item/CS_URS_2023_01/181351103" TargetMode="External" /><Relationship Id="rId39" Type="http://schemas.openxmlformats.org/officeDocument/2006/relationships/hyperlink" Target="https://podminky.urs.cz/item/CS_URS_2023_01/181411131" TargetMode="External" /><Relationship Id="rId40" Type="http://schemas.openxmlformats.org/officeDocument/2006/relationships/hyperlink" Target="https://podminky.urs.cz/item/CS_URS_2023_01/181411132" TargetMode="External" /><Relationship Id="rId41" Type="http://schemas.openxmlformats.org/officeDocument/2006/relationships/hyperlink" Target="https://podminky.urs.cz/item/CS_URS_2023_01/181951113" TargetMode="External" /><Relationship Id="rId42" Type="http://schemas.openxmlformats.org/officeDocument/2006/relationships/hyperlink" Target="https://podminky.urs.cz/item/CS_URS_2023_01/182151111" TargetMode="External" /><Relationship Id="rId43" Type="http://schemas.openxmlformats.org/officeDocument/2006/relationships/hyperlink" Target="https://podminky.urs.cz/item/CS_URS_2023_01/182251101" TargetMode="External" /><Relationship Id="rId44" Type="http://schemas.openxmlformats.org/officeDocument/2006/relationships/hyperlink" Target="https://podminky.urs.cz/item/CS_URS_2023_01/181351113" TargetMode="External" /><Relationship Id="rId45" Type="http://schemas.openxmlformats.org/officeDocument/2006/relationships/hyperlink" Target="https://podminky.urs.cz/item/CS_URS_2023_01/184853512" TargetMode="External" /><Relationship Id="rId46" Type="http://schemas.openxmlformats.org/officeDocument/2006/relationships/hyperlink" Target="https://podminky.urs.cz/item/CS_URS_2023_01/184813522" TargetMode="External" /><Relationship Id="rId47" Type="http://schemas.openxmlformats.org/officeDocument/2006/relationships/hyperlink" Target="https://podminky.urs.cz/item/CS_URS_2023_01/460281113" TargetMode="External" /><Relationship Id="rId48" Type="http://schemas.openxmlformats.org/officeDocument/2006/relationships/hyperlink" Target="https://podminky.urs.cz/item/CS_URS_2023_01/211571111" TargetMode="External" /><Relationship Id="rId49" Type="http://schemas.openxmlformats.org/officeDocument/2006/relationships/hyperlink" Target="https://podminky.urs.cz/item/CS_URS_2023_01/212755218" TargetMode="External" /><Relationship Id="rId50" Type="http://schemas.openxmlformats.org/officeDocument/2006/relationships/hyperlink" Target="https://podminky.urs.cz/item/CS_URS_2023_01/274313611" TargetMode="External" /><Relationship Id="rId51" Type="http://schemas.openxmlformats.org/officeDocument/2006/relationships/hyperlink" Target="https://podminky.urs.cz/item/CS_URS_2023_01/465513227" TargetMode="External" /><Relationship Id="rId52" Type="http://schemas.openxmlformats.org/officeDocument/2006/relationships/hyperlink" Target="https://podminky.urs.cz/item/CS_URS_2023_01/451573111" TargetMode="External" /><Relationship Id="rId53" Type="http://schemas.openxmlformats.org/officeDocument/2006/relationships/hyperlink" Target="https://podminky.urs.cz/item/CS_URS_2023_01/452111111" TargetMode="External" /><Relationship Id="rId54" Type="http://schemas.openxmlformats.org/officeDocument/2006/relationships/hyperlink" Target="https://podminky.urs.cz/item/CS_URS_2023_01/460161882" TargetMode="External" /><Relationship Id="rId55" Type="http://schemas.openxmlformats.org/officeDocument/2006/relationships/hyperlink" Target="https://podminky.urs.cz/item/CS_URS_2023_01/460281111" TargetMode="External" /><Relationship Id="rId56" Type="http://schemas.openxmlformats.org/officeDocument/2006/relationships/hyperlink" Target="https://podminky.urs.cz/item/CS_URS_2023_01/460400121" TargetMode="External" /><Relationship Id="rId57" Type="http://schemas.openxmlformats.org/officeDocument/2006/relationships/hyperlink" Target="https://podminky.urs.cz/item/CS_URS_2023_01/460661318" TargetMode="External" /><Relationship Id="rId58" Type="http://schemas.openxmlformats.org/officeDocument/2006/relationships/hyperlink" Target="https://podminky.urs.cz/item/CS_URS_2023_01/460791116" TargetMode="External" /><Relationship Id="rId59" Type="http://schemas.openxmlformats.org/officeDocument/2006/relationships/hyperlink" Target="https://podminky.urs.cz/item/CS_URS_2023_01/460431912" TargetMode="External" /><Relationship Id="rId60" Type="http://schemas.openxmlformats.org/officeDocument/2006/relationships/hyperlink" Target="https://podminky.urs.cz/item/CS_URS_2023_01/561061121" TargetMode="External" /><Relationship Id="rId61" Type="http://schemas.openxmlformats.org/officeDocument/2006/relationships/hyperlink" Target="https://podminky.urs.cz/item/CS_URS_2023_01/564752111" TargetMode="External" /><Relationship Id="rId62" Type="http://schemas.openxmlformats.org/officeDocument/2006/relationships/hyperlink" Target="https://podminky.urs.cz/item/CS_URS_2023_01/564761111" TargetMode="External" /><Relationship Id="rId63" Type="http://schemas.openxmlformats.org/officeDocument/2006/relationships/hyperlink" Target="https://podminky.urs.cz/item/CS_URS_2023_01/564851111" TargetMode="External" /><Relationship Id="rId64" Type="http://schemas.openxmlformats.org/officeDocument/2006/relationships/hyperlink" Target="https://podminky.urs.cz/item/CS_URS_2023_01/564861111" TargetMode="External" /><Relationship Id="rId65" Type="http://schemas.openxmlformats.org/officeDocument/2006/relationships/hyperlink" Target="https://podminky.urs.cz/item/CS_URS_2023_01/565155111" TargetMode="External" /><Relationship Id="rId66" Type="http://schemas.openxmlformats.org/officeDocument/2006/relationships/hyperlink" Target="https://podminky.urs.cz/item/CS_URS_2023_01/569231111" TargetMode="External" /><Relationship Id="rId67" Type="http://schemas.openxmlformats.org/officeDocument/2006/relationships/hyperlink" Target="https://podminky.urs.cz/item/CS_URS_2023_01/569511111" TargetMode="External" /><Relationship Id="rId68" Type="http://schemas.openxmlformats.org/officeDocument/2006/relationships/hyperlink" Target="https://podminky.urs.cz/item/CS_URS_2023_01/569903311" TargetMode="External" /><Relationship Id="rId69" Type="http://schemas.openxmlformats.org/officeDocument/2006/relationships/hyperlink" Target="https://podminky.urs.cz/item/CS_URS_2023_01/571907111" TargetMode="External" /><Relationship Id="rId70" Type="http://schemas.openxmlformats.org/officeDocument/2006/relationships/hyperlink" Target="https://podminky.urs.cz/item/CS_URS_2023_01/573191111" TargetMode="External" /><Relationship Id="rId71" Type="http://schemas.openxmlformats.org/officeDocument/2006/relationships/hyperlink" Target="https://podminky.urs.cz/item/CS_URS_2023_01/573231106" TargetMode="External" /><Relationship Id="rId72" Type="http://schemas.openxmlformats.org/officeDocument/2006/relationships/hyperlink" Target="https://podminky.urs.cz/item/CS_URS_2023_01/577144111" TargetMode="External" /><Relationship Id="rId73" Type="http://schemas.openxmlformats.org/officeDocument/2006/relationships/hyperlink" Target="https://podminky.urs.cz/item/CS_URS_2023_01/628631211" TargetMode="External" /><Relationship Id="rId74" Type="http://schemas.openxmlformats.org/officeDocument/2006/relationships/hyperlink" Target="https://podminky.urs.cz/item/CS_URS_2023_01/912211111" TargetMode="External" /><Relationship Id="rId75" Type="http://schemas.openxmlformats.org/officeDocument/2006/relationships/hyperlink" Target="https://podminky.urs.cz/item/CS_URS_2023_01/916111113" TargetMode="External" /><Relationship Id="rId76" Type="http://schemas.openxmlformats.org/officeDocument/2006/relationships/hyperlink" Target="https://podminky.urs.cz/item/CS_URS_2023_01/919124121" TargetMode="External" /><Relationship Id="rId77" Type="http://schemas.openxmlformats.org/officeDocument/2006/relationships/hyperlink" Target="https://podminky.urs.cz/item/CS_URS_2023_01/919731122" TargetMode="External" /><Relationship Id="rId78" Type="http://schemas.openxmlformats.org/officeDocument/2006/relationships/hyperlink" Target="https://podminky.urs.cz/item/CS_URS_2023_01/935113112" TargetMode="External" /><Relationship Id="rId79" Type="http://schemas.openxmlformats.org/officeDocument/2006/relationships/hyperlink" Target="https://podminky.urs.cz/item/CS_URS_2023_01/966006132" TargetMode="External" /><Relationship Id="rId80" Type="http://schemas.openxmlformats.org/officeDocument/2006/relationships/hyperlink" Target="https://podminky.urs.cz/item/CS_URS_2023_01/966006211" TargetMode="External" /><Relationship Id="rId81" Type="http://schemas.openxmlformats.org/officeDocument/2006/relationships/hyperlink" Target="https://podminky.urs.cz/item/CS_URS_2023_01/997013811" TargetMode="External" /><Relationship Id="rId82" Type="http://schemas.openxmlformats.org/officeDocument/2006/relationships/hyperlink" Target="https://podminky.urs.cz/item/CS_URS_2023_01/997221611" TargetMode="External" /><Relationship Id="rId83" Type="http://schemas.openxmlformats.org/officeDocument/2006/relationships/hyperlink" Target="https://podminky.urs.cz/item/CS_URS_2023_01/997321511" TargetMode="External" /><Relationship Id="rId84" Type="http://schemas.openxmlformats.org/officeDocument/2006/relationships/hyperlink" Target="https://podminky.urs.cz/item/CS_URS_2023_01/997321519" TargetMode="External" /><Relationship Id="rId85" Type="http://schemas.openxmlformats.org/officeDocument/2006/relationships/hyperlink" Target="https://podminky.urs.cz/item/CS_URS_2023_01/998225111" TargetMode="External" /><Relationship Id="rId86" Type="http://schemas.openxmlformats.org/officeDocument/2006/relationships/hyperlink" Target="https://podminky.urs.cz/item/CS_URS_2023_01/998225193" TargetMode="External" /><Relationship Id="rId87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1251102" TargetMode="External" /><Relationship Id="rId2" Type="http://schemas.openxmlformats.org/officeDocument/2006/relationships/hyperlink" Target="https://podminky.urs.cz/item/CS_URS_2023_01/111209111" TargetMode="External" /><Relationship Id="rId3" Type="http://schemas.openxmlformats.org/officeDocument/2006/relationships/hyperlink" Target="https://podminky.urs.cz/item/CS_URS_2023_01/112151112" TargetMode="External" /><Relationship Id="rId4" Type="http://schemas.openxmlformats.org/officeDocument/2006/relationships/hyperlink" Target="https://podminky.urs.cz/item/CS_URS_2023_01/112151114" TargetMode="External" /><Relationship Id="rId5" Type="http://schemas.openxmlformats.org/officeDocument/2006/relationships/hyperlink" Target="https://podminky.urs.cz/item/CS_URS_2023_01/112251101" TargetMode="External" /><Relationship Id="rId6" Type="http://schemas.openxmlformats.org/officeDocument/2006/relationships/hyperlink" Target="https://podminky.urs.cz/item/CS_URS_2023_01/112251102" TargetMode="External" /><Relationship Id="rId7" Type="http://schemas.openxmlformats.org/officeDocument/2006/relationships/hyperlink" Target="https://podminky.urs.cz/item/CS_URS_2023_01/119001101" TargetMode="External" /><Relationship Id="rId8" Type="http://schemas.openxmlformats.org/officeDocument/2006/relationships/hyperlink" Target="https://podminky.urs.cz/item/CS_URS_2023_01/121151103" TargetMode="External" /><Relationship Id="rId9" Type="http://schemas.openxmlformats.org/officeDocument/2006/relationships/hyperlink" Target="https://podminky.urs.cz/item/CS_URS_2023_01/122251105" TargetMode="External" /><Relationship Id="rId10" Type="http://schemas.openxmlformats.org/officeDocument/2006/relationships/hyperlink" Target="https://podminky.urs.cz/item/CS_URS_2023_01/162351104" TargetMode="External" /><Relationship Id="rId11" Type="http://schemas.openxmlformats.org/officeDocument/2006/relationships/hyperlink" Target="https://podminky.urs.cz/item/CS_URS_2023_01/162201401" TargetMode="External" /><Relationship Id="rId12" Type="http://schemas.openxmlformats.org/officeDocument/2006/relationships/hyperlink" Target="https://podminky.urs.cz/item/CS_URS_2023_01/162201402" TargetMode="External" /><Relationship Id="rId13" Type="http://schemas.openxmlformats.org/officeDocument/2006/relationships/hyperlink" Target="https://podminky.urs.cz/item/CS_URS_2023_01/162201411" TargetMode="External" /><Relationship Id="rId14" Type="http://schemas.openxmlformats.org/officeDocument/2006/relationships/hyperlink" Target="https://podminky.urs.cz/item/CS_URS_2023_01/162201412" TargetMode="External" /><Relationship Id="rId15" Type="http://schemas.openxmlformats.org/officeDocument/2006/relationships/hyperlink" Target="https://podminky.urs.cz/item/CS_URS_2023_01/162201421" TargetMode="External" /><Relationship Id="rId16" Type="http://schemas.openxmlformats.org/officeDocument/2006/relationships/hyperlink" Target="https://podminky.urs.cz/item/CS_URS_2023_01/162201422" TargetMode="External" /><Relationship Id="rId17" Type="http://schemas.openxmlformats.org/officeDocument/2006/relationships/hyperlink" Target="https://podminky.urs.cz/item/CS_URS_2023_01/162301931" TargetMode="External" /><Relationship Id="rId18" Type="http://schemas.openxmlformats.org/officeDocument/2006/relationships/hyperlink" Target="https://podminky.urs.cz/item/CS_URS_2023_01/162301932" TargetMode="External" /><Relationship Id="rId19" Type="http://schemas.openxmlformats.org/officeDocument/2006/relationships/hyperlink" Target="https://podminky.urs.cz/item/CS_URS_2023_01/162301951" TargetMode="External" /><Relationship Id="rId20" Type="http://schemas.openxmlformats.org/officeDocument/2006/relationships/hyperlink" Target="https://podminky.urs.cz/item/CS_URS_2023_01/162301952" TargetMode="External" /><Relationship Id="rId21" Type="http://schemas.openxmlformats.org/officeDocument/2006/relationships/hyperlink" Target="https://podminky.urs.cz/item/CS_URS_2023_01/162301971" TargetMode="External" /><Relationship Id="rId22" Type="http://schemas.openxmlformats.org/officeDocument/2006/relationships/hyperlink" Target="https://podminky.urs.cz/item/CS_URS_2023_01/162301972" TargetMode="External" /><Relationship Id="rId23" Type="http://schemas.openxmlformats.org/officeDocument/2006/relationships/hyperlink" Target="https://podminky.urs.cz/item/CS_URS_2023_01/162751117" TargetMode="External" /><Relationship Id="rId24" Type="http://schemas.openxmlformats.org/officeDocument/2006/relationships/hyperlink" Target="https://podminky.urs.cz/item/CS_URS_2023_01/162751119" TargetMode="External" /><Relationship Id="rId25" Type="http://schemas.openxmlformats.org/officeDocument/2006/relationships/hyperlink" Target="https://podminky.urs.cz/item/CS_URS_2023_01/167151111" TargetMode="External" /><Relationship Id="rId26" Type="http://schemas.openxmlformats.org/officeDocument/2006/relationships/hyperlink" Target="https://podminky.urs.cz/item/CS_URS_2023_01/171151103" TargetMode="External" /><Relationship Id="rId27" Type="http://schemas.openxmlformats.org/officeDocument/2006/relationships/hyperlink" Target="https://podminky.urs.cz/item/CS_URS_2023_01/171251201" TargetMode="External" /><Relationship Id="rId28" Type="http://schemas.openxmlformats.org/officeDocument/2006/relationships/hyperlink" Target="https://podminky.urs.cz/item/CS_URS_2023_01/997221873" TargetMode="External" /><Relationship Id="rId29" Type="http://schemas.openxmlformats.org/officeDocument/2006/relationships/hyperlink" Target="https://podminky.urs.cz/item/CS_URS_2023_01/181351103" TargetMode="External" /><Relationship Id="rId30" Type="http://schemas.openxmlformats.org/officeDocument/2006/relationships/hyperlink" Target="https://podminky.urs.cz/item/CS_URS_2023_01/181411131" TargetMode="External" /><Relationship Id="rId31" Type="http://schemas.openxmlformats.org/officeDocument/2006/relationships/hyperlink" Target="https://podminky.urs.cz/item/CS_URS_2023_01/181411132" TargetMode="External" /><Relationship Id="rId32" Type="http://schemas.openxmlformats.org/officeDocument/2006/relationships/hyperlink" Target="https://podminky.urs.cz/item/CS_URS_2023_01/181912111" TargetMode="External" /><Relationship Id="rId33" Type="http://schemas.openxmlformats.org/officeDocument/2006/relationships/hyperlink" Target="https://podminky.urs.cz/item/CS_URS_2023_01/182151111" TargetMode="External" /><Relationship Id="rId34" Type="http://schemas.openxmlformats.org/officeDocument/2006/relationships/hyperlink" Target="https://podminky.urs.cz/item/CS_URS_2023_01/182251101" TargetMode="External" /><Relationship Id="rId35" Type="http://schemas.openxmlformats.org/officeDocument/2006/relationships/hyperlink" Target="https://podminky.urs.cz/item/CS_URS_2023_01/181351113" TargetMode="External" /><Relationship Id="rId36" Type="http://schemas.openxmlformats.org/officeDocument/2006/relationships/hyperlink" Target="https://podminky.urs.cz/item/CS_URS_2023_01/184853512" TargetMode="External" /><Relationship Id="rId37" Type="http://schemas.openxmlformats.org/officeDocument/2006/relationships/hyperlink" Target="https://podminky.urs.cz/item/CS_URS_2023_01/184813522" TargetMode="External" /><Relationship Id="rId38" Type="http://schemas.openxmlformats.org/officeDocument/2006/relationships/hyperlink" Target="https://podminky.urs.cz/item/CS_URS_2023_01/274313611" TargetMode="External" /><Relationship Id="rId39" Type="http://schemas.openxmlformats.org/officeDocument/2006/relationships/hyperlink" Target="https://podminky.urs.cz/item/CS_URS_2023_01/465513227" TargetMode="External" /><Relationship Id="rId40" Type="http://schemas.openxmlformats.org/officeDocument/2006/relationships/hyperlink" Target="https://podminky.urs.cz/item/CS_URS_2023_01/561061121" TargetMode="External" /><Relationship Id="rId41" Type="http://schemas.openxmlformats.org/officeDocument/2006/relationships/hyperlink" Target="https://podminky.urs.cz/item/CS_URS_2023_01/564752111" TargetMode="External" /><Relationship Id="rId42" Type="http://schemas.openxmlformats.org/officeDocument/2006/relationships/hyperlink" Target="https://podminky.urs.cz/item/CS_URS_2023_01/564761111" TargetMode="External" /><Relationship Id="rId43" Type="http://schemas.openxmlformats.org/officeDocument/2006/relationships/hyperlink" Target="https://podminky.urs.cz/item/CS_URS_2023_01/569231111" TargetMode="External" /><Relationship Id="rId44" Type="http://schemas.openxmlformats.org/officeDocument/2006/relationships/hyperlink" Target="https://podminky.urs.cz/item/CS_URS_2023_01/569511111" TargetMode="External" /><Relationship Id="rId45" Type="http://schemas.openxmlformats.org/officeDocument/2006/relationships/hyperlink" Target="https://podminky.urs.cz/item/CS_URS_2023_01/569903311" TargetMode="External" /><Relationship Id="rId46" Type="http://schemas.openxmlformats.org/officeDocument/2006/relationships/hyperlink" Target="https://podminky.urs.cz/item/CS_URS_2023_01/571907111" TargetMode="External" /><Relationship Id="rId47" Type="http://schemas.openxmlformats.org/officeDocument/2006/relationships/hyperlink" Target="https://podminky.urs.cz/item/CS_URS_2023_01/628631211" TargetMode="External" /><Relationship Id="rId48" Type="http://schemas.openxmlformats.org/officeDocument/2006/relationships/hyperlink" Target="https://podminky.urs.cz/item/CS_URS_2023_01/916111113" TargetMode="External" /><Relationship Id="rId49" Type="http://schemas.openxmlformats.org/officeDocument/2006/relationships/hyperlink" Target="https://podminky.urs.cz/item/CS_URS_2023_01/919124121" TargetMode="External" /><Relationship Id="rId50" Type="http://schemas.openxmlformats.org/officeDocument/2006/relationships/hyperlink" Target="https://podminky.urs.cz/item/CS_URS_2023_01/919411131" TargetMode="External" /><Relationship Id="rId51" Type="http://schemas.openxmlformats.org/officeDocument/2006/relationships/hyperlink" Target="https://podminky.urs.cz/item/CS_URS_2023_01/919521120" TargetMode="External" /><Relationship Id="rId52" Type="http://schemas.openxmlformats.org/officeDocument/2006/relationships/hyperlink" Target="https://podminky.urs.cz/item/CS_URS_2023_01/919535555" TargetMode="External" /><Relationship Id="rId53" Type="http://schemas.openxmlformats.org/officeDocument/2006/relationships/hyperlink" Target="https://podminky.urs.cz/item/CS_URS_2023_01/966008112" TargetMode="External" /><Relationship Id="rId54" Type="http://schemas.openxmlformats.org/officeDocument/2006/relationships/hyperlink" Target="https://podminky.urs.cz/item/CS_URS_2023_01/997013811" TargetMode="External" /><Relationship Id="rId55" Type="http://schemas.openxmlformats.org/officeDocument/2006/relationships/hyperlink" Target="https://podminky.urs.cz/item/CS_URS_2023_01/997221611" TargetMode="External" /><Relationship Id="rId56" Type="http://schemas.openxmlformats.org/officeDocument/2006/relationships/hyperlink" Target="https://podminky.urs.cz/item/CS_URS_2023_01/997221861" TargetMode="External" /><Relationship Id="rId57" Type="http://schemas.openxmlformats.org/officeDocument/2006/relationships/hyperlink" Target="https://podminky.urs.cz/item/CS_URS_2023_01/997321511" TargetMode="External" /><Relationship Id="rId58" Type="http://schemas.openxmlformats.org/officeDocument/2006/relationships/hyperlink" Target="https://podminky.urs.cz/item/CS_URS_2023_01/997321519" TargetMode="External" /><Relationship Id="rId59" Type="http://schemas.openxmlformats.org/officeDocument/2006/relationships/hyperlink" Target="https://podminky.urs.cz/item/CS_URS_2023_01/998225111" TargetMode="External" /><Relationship Id="rId60" Type="http://schemas.openxmlformats.org/officeDocument/2006/relationships/hyperlink" Target="https://podminky.urs.cz/item/CS_URS_2023_01/998225193" TargetMode="External" /><Relationship Id="rId6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19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19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19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30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30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30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32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33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34</v>
      </c>
      <c r="AO17" s="21"/>
      <c r="AP17" s="21"/>
      <c r="AQ17" s="21"/>
      <c r="AR17" s="19"/>
      <c r="BE17" s="30"/>
      <c r="BS17" s="16" t="s">
        <v>35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36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37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38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39</v>
      </c>
      <c r="AO20" s="21"/>
      <c r="AP20" s="21"/>
      <c r="AQ20" s="21"/>
      <c r="AR20" s="19"/>
      <c r="BE20" s="30"/>
      <c r="BS20" s="16" t="s">
        <v>35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40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41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42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43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44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45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46</v>
      </c>
      <c r="E29" s="46"/>
      <c r="F29" s="31" t="s">
        <v>47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48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49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50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51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52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53</v>
      </c>
      <c r="U35" s="53"/>
      <c r="V35" s="53"/>
      <c r="W35" s="53"/>
      <c r="X35" s="55" t="s">
        <v>54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55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1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Polní cesty Lhota u Dobrušky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21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>Lhota u Dobrušky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23</v>
      </c>
      <c r="AJ47" s="39"/>
      <c r="AK47" s="39"/>
      <c r="AL47" s="39"/>
      <c r="AM47" s="71" t="str">
        <f>IF(AN8= "","",AN8)</f>
        <v>2. 3. 2023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15.15" customHeight="1">
      <c r="A49" s="37"/>
      <c r="B49" s="38"/>
      <c r="C49" s="31" t="s">
        <v>25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>Státní pozemkový úřad - Královehradecký kraj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31</v>
      </c>
      <c r="AJ49" s="39"/>
      <c r="AK49" s="39"/>
      <c r="AL49" s="39"/>
      <c r="AM49" s="72" t="str">
        <f>IF(E17="","",E17)</f>
        <v>APC SILNICE s.r.o.</v>
      </c>
      <c r="AN49" s="63"/>
      <c r="AO49" s="63"/>
      <c r="AP49" s="63"/>
      <c r="AQ49" s="39"/>
      <c r="AR49" s="43"/>
      <c r="AS49" s="73" t="s">
        <v>56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15.15" customHeight="1">
      <c r="A50" s="37"/>
      <c r="B50" s="38"/>
      <c r="C50" s="31" t="s">
        <v>29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36</v>
      </c>
      <c r="AJ50" s="39"/>
      <c r="AK50" s="39"/>
      <c r="AL50" s="39"/>
      <c r="AM50" s="72" t="str">
        <f>IF(E20="","",E20)</f>
        <v>TMI Building s.r.o.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57</v>
      </c>
      <c r="D52" s="86"/>
      <c r="E52" s="86"/>
      <c r="F52" s="86"/>
      <c r="G52" s="86"/>
      <c r="H52" s="87"/>
      <c r="I52" s="88" t="s">
        <v>58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59</v>
      </c>
      <c r="AH52" s="86"/>
      <c r="AI52" s="86"/>
      <c r="AJ52" s="86"/>
      <c r="AK52" s="86"/>
      <c r="AL52" s="86"/>
      <c r="AM52" s="86"/>
      <c r="AN52" s="88" t="s">
        <v>60</v>
      </c>
      <c r="AO52" s="86"/>
      <c r="AP52" s="86"/>
      <c r="AQ52" s="90" t="s">
        <v>61</v>
      </c>
      <c r="AR52" s="43"/>
      <c r="AS52" s="91" t="s">
        <v>62</v>
      </c>
      <c r="AT52" s="92" t="s">
        <v>63</v>
      </c>
      <c r="AU52" s="92" t="s">
        <v>64</v>
      </c>
      <c r="AV52" s="92" t="s">
        <v>65</v>
      </c>
      <c r="AW52" s="92" t="s">
        <v>66</v>
      </c>
      <c r="AX52" s="92" t="s">
        <v>67</v>
      </c>
      <c r="AY52" s="92" t="s">
        <v>68</v>
      </c>
      <c r="AZ52" s="92" t="s">
        <v>69</v>
      </c>
      <c r="BA52" s="92" t="s">
        <v>70</v>
      </c>
      <c r="BB52" s="92" t="s">
        <v>71</v>
      </c>
      <c r="BC52" s="92" t="s">
        <v>72</v>
      </c>
      <c r="BD52" s="93" t="s">
        <v>73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74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ROUND(SUM(AG55:AG58),2)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19</v>
      </c>
      <c r="AR54" s="103"/>
      <c r="AS54" s="104">
        <f>ROUND(SUM(AS55:AS58),2)</f>
        <v>0</v>
      </c>
      <c r="AT54" s="105">
        <f>ROUND(SUM(AV54:AW54),2)</f>
        <v>0</v>
      </c>
      <c r="AU54" s="106">
        <f>ROUND(SUM(AU55:AU58),5)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ROUND(SUM(AZ55:AZ58),2)</f>
        <v>0</v>
      </c>
      <c r="BA54" s="105">
        <f>ROUND(SUM(BA55:BA58),2)</f>
        <v>0</v>
      </c>
      <c r="BB54" s="105">
        <f>ROUND(SUM(BB55:BB58),2)</f>
        <v>0</v>
      </c>
      <c r="BC54" s="105">
        <f>ROUND(SUM(BC55:BC58),2)</f>
        <v>0</v>
      </c>
      <c r="BD54" s="107">
        <f>ROUND(SUM(BD55:BD58),2)</f>
        <v>0</v>
      </c>
      <c r="BE54" s="6"/>
      <c r="BS54" s="108" t="s">
        <v>75</v>
      </c>
      <c r="BT54" s="108" t="s">
        <v>76</v>
      </c>
      <c r="BU54" s="109" t="s">
        <v>77</v>
      </c>
      <c r="BV54" s="108" t="s">
        <v>78</v>
      </c>
      <c r="BW54" s="108" t="s">
        <v>5</v>
      </c>
      <c r="BX54" s="108" t="s">
        <v>79</v>
      </c>
      <c r="CL54" s="108" t="s">
        <v>19</v>
      </c>
    </row>
    <row r="55" s="7" customFormat="1" ht="16.5" customHeight="1">
      <c r="A55" s="110" t="s">
        <v>80</v>
      </c>
      <c r="B55" s="111"/>
      <c r="C55" s="112"/>
      <c r="D55" s="113" t="s">
        <v>81</v>
      </c>
      <c r="E55" s="113"/>
      <c r="F55" s="113"/>
      <c r="G55" s="113"/>
      <c r="H55" s="113"/>
      <c r="I55" s="114"/>
      <c r="J55" s="113" t="s">
        <v>82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'SO 101 - Polní cesta VPC 16'!J30</f>
        <v>0</v>
      </c>
      <c r="AH55" s="114"/>
      <c r="AI55" s="114"/>
      <c r="AJ55" s="114"/>
      <c r="AK55" s="114"/>
      <c r="AL55" s="114"/>
      <c r="AM55" s="114"/>
      <c r="AN55" s="115">
        <f>SUM(AG55,AT55)</f>
        <v>0</v>
      </c>
      <c r="AO55" s="114"/>
      <c r="AP55" s="114"/>
      <c r="AQ55" s="116" t="s">
        <v>83</v>
      </c>
      <c r="AR55" s="117"/>
      <c r="AS55" s="118">
        <v>0</v>
      </c>
      <c r="AT55" s="119">
        <f>ROUND(SUM(AV55:AW55),2)</f>
        <v>0</v>
      </c>
      <c r="AU55" s="120">
        <f>'SO 101 - Polní cesta VPC 16'!P88</f>
        <v>0</v>
      </c>
      <c r="AV55" s="119">
        <f>'SO 101 - Polní cesta VPC 16'!J33</f>
        <v>0</v>
      </c>
      <c r="AW55" s="119">
        <f>'SO 101 - Polní cesta VPC 16'!J34</f>
        <v>0</v>
      </c>
      <c r="AX55" s="119">
        <f>'SO 101 - Polní cesta VPC 16'!J35</f>
        <v>0</v>
      </c>
      <c r="AY55" s="119">
        <f>'SO 101 - Polní cesta VPC 16'!J36</f>
        <v>0</v>
      </c>
      <c r="AZ55" s="119">
        <f>'SO 101 - Polní cesta VPC 16'!F33</f>
        <v>0</v>
      </c>
      <c r="BA55" s="119">
        <f>'SO 101 - Polní cesta VPC 16'!F34</f>
        <v>0</v>
      </c>
      <c r="BB55" s="119">
        <f>'SO 101 - Polní cesta VPC 16'!F35</f>
        <v>0</v>
      </c>
      <c r="BC55" s="119">
        <f>'SO 101 - Polní cesta VPC 16'!F36</f>
        <v>0</v>
      </c>
      <c r="BD55" s="121">
        <f>'SO 101 - Polní cesta VPC 16'!F37</f>
        <v>0</v>
      </c>
      <c r="BE55" s="7"/>
      <c r="BT55" s="122" t="s">
        <v>14</v>
      </c>
      <c r="BV55" s="122" t="s">
        <v>78</v>
      </c>
      <c r="BW55" s="122" t="s">
        <v>84</v>
      </c>
      <c r="BX55" s="122" t="s">
        <v>5</v>
      </c>
      <c r="CL55" s="122" t="s">
        <v>19</v>
      </c>
      <c r="CM55" s="122" t="s">
        <v>76</v>
      </c>
    </row>
    <row r="56" s="7" customFormat="1" ht="16.5" customHeight="1">
      <c r="A56" s="110" t="s">
        <v>80</v>
      </c>
      <c r="B56" s="111"/>
      <c r="C56" s="112"/>
      <c r="D56" s="113" t="s">
        <v>85</v>
      </c>
      <c r="E56" s="113"/>
      <c r="F56" s="113"/>
      <c r="G56" s="113"/>
      <c r="H56" s="113"/>
      <c r="I56" s="114"/>
      <c r="J56" s="113" t="s">
        <v>86</v>
      </c>
      <c r="K56" s="113"/>
      <c r="L56" s="113"/>
      <c r="M56" s="113"/>
      <c r="N56" s="113"/>
      <c r="O56" s="113"/>
      <c r="P56" s="113"/>
      <c r="Q56" s="113"/>
      <c r="R56" s="113"/>
      <c r="S56" s="113"/>
      <c r="T56" s="113"/>
      <c r="U56" s="113"/>
      <c r="V56" s="113"/>
      <c r="W56" s="113"/>
      <c r="X56" s="113"/>
      <c r="Y56" s="113"/>
      <c r="Z56" s="113"/>
      <c r="AA56" s="113"/>
      <c r="AB56" s="113"/>
      <c r="AC56" s="113"/>
      <c r="AD56" s="113"/>
      <c r="AE56" s="113"/>
      <c r="AF56" s="113"/>
      <c r="AG56" s="115">
        <f>'SO 102 - Polní cesta VPC 11'!J30</f>
        <v>0</v>
      </c>
      <c r="AH56" s="114"/>
      <c r="AI56" s="114"/>
      <c r="AJ56" s="114"/>
      <c r="AK56" s="114"/>
      <c r="AL56" s="114"/>
      <c r="AM56" s="114"/>
      <c r="AN56" s="115">
        <f>SUM(AG56,AT56)</f>
        <v>0</v>
      </c>
      <c r="AO56" s="114"/>
      <c r="AP56" s="114"/>
      <c r="AQ56" s="116" t="s">
        <v>83</v>
      </c>
      <c r="AR56" s="117"/>
      <c r="AS56" s="118">
        <v>0</v>
      </c>
      <c r="AT56" s="119">
        <f>ROUND(SUM(AV56:AW56),2)</f>
        <v>0</v>
      </c>
      <c r="AU56" s="120">
        <f>'SO 102 - Polní cesta VPC 11'!P89</f>
        <v>0</v>
      </c>
      <c r="AV56" s="119">
        <f>'SO 102 - Polní cesta VPC 11'!J33</f>
        <v>0</v>
      </c>
      <c r="AW56" s="119">
        <f>'SO 102 - Polní cesta VPC 11'!J34</f>
        <v>0</v>
      </c>
      <c r="AX56" s="119">
        <f>'SO 102 - Polní cesta VPC 11'!J35</f>
        <v>0</v>
      </c>
      <c r="AY56" s="119">
        <f>'SO 102 - Polní cesta VPC 11'!J36</f>
        <v>0</v>
      </c>
      <c r="AZ56" s="119">
        <f>'SO 102 - Polní cesta VPC 11'!F33</f>
        <v>0</v>
      </c>
      <c r="BA56" s="119">
        <f>'SO 102 - Polní cesta VPC 11'!F34</f>
        <v>0</v>
      </c>
      <c r="BB56" s="119">
        <f>'SO 102 - Polní cesta VPC 11'!F35</f>
        <v>0</v>
      </c>
      <c r="BC56" s="119">
        <f>'SO 102 - Polní cesta VPC 11'!F36</f>
        <v>0</v>
      </c>
      <c r="BD56" s="121">
        <f>'SO 102 - Polní cesta VPC 11'!F37</f>
        <v>0</v>
      </c>
      <c r="BE56" s="7"/>
      <c r="BT56" s="122" t="s">
        <v>14</v>
      </c>
      <c r="BV56" s="122" t="s">
        <v>78</v>
      </c>
      <c r="BW56" s="122" t="s">
        <v>87</v>
      </c>
      <c r="BX56" s="122" t="s">
        <v>5</v>
      </c>
      <c r="CL56" s="122" t="s">
        <v>19</v>
      </c>
      <c r="CM56" s="122" t="s">
        <v>76</v>
      </c>
    </row>
    <row r="57" s="7" customFormat="1" ht="16.5" customHeight="1">
      <c r="A57" s="110" t="s">
        <v>80</v>
      </c>
      <c r="B57" s="111"/>
      <c r="C57" s="112"/>
      <c r="D57" s="113" t="s">
        <v>88</v>
      </c>
      <c r="E57" s="113"/>
      <c r="F57" s="113"/>
      <c r="G57" s="113"/>
      <c r="H57" s="113"/>
      <c r="I57" s="114"/>
      <c r="J57" s="113" t="s">
        <v>89</v>
      </c>
      <c r="K57" s="113"/>
      <c r="L57" s="113"/>
      <c r="M57" s="113"/>
      <c r="N57" s="113"/>
      <c r="O57" s="113"/>
      <c r="P57" s="113"/>
      <c r="Q57" s="113"/>
      <c r="R57" s="113"/>
      <c r="S57" s="113"/>
      <c r="T57" s="113"/>
      <c r="U57" s="113"/>
      <c r="V57" s="113"/>
      <c r="W57" s="113"/>
      <c r="X57" s="113"/>
      <c r="Y57" s="113"/>
      <c r="Z57" s="113"/>
      <c r="AA57" s="113"/>
      <c r="AB57" s="113"/>
      <c r="AC57" s="113"/>
      <c r="AD57" s="113"/>
      <c r="AE57" s="113"/>
      <c r="AF57" s="113"/>
      <c r="AG57" s="115">
        <f>'SO 103 - Polní cesta VPC 22'!J30</f>
        <v>0</v>
      </c>
      <c r="AH57" s="114"/>
      <c r="AI57" s="114"/>
      <c r="AJ57" s="114"/>
      <c r="AK57" s="114"/>
      <c r="AL57" s="114"/>
      <c r="AM57" s="114"/>
      <c r="AN57" s="115">
        <f>SUM(AG57,AT57)</f>
        <v>0</v>
      </c>
      <c r="AO57" s="114"/>
      <c r="AP57" s="114"/>
      <c r="AQ57" s="116" t="s">
        <v>83</v>
      </c>
      <c r="AR57" s="117"/>
      <c r="AS57" s="118">
        <v>0</v>
      </c>
      <c r="AT57" s="119">
        <f>ROUND(SUM(AV57:AW57),2)</f>
        <v>0</v>
      </c>
      <c r="AU57" s="120">
        <f>'SO 103 - Polní cesta VPC 22'!P86</f>
        <v>0</v>
      </c>
      <c r="AV57" s="119">
        <f>'SO 103 - Polní cesta VPC 22'!J33</f>
        <v>0</v>
      </c>
      <c r="AW57" s="119">
        <f>'SO 103 - Polní cesta VPC 22'!J34</f>
        <v>0</v>
      </c>
      <c r="AX57" s="119">
        <f>'SO 103 - Polní cesta VPC 22'!J35</f>
        <v>0</v>
      </c>
      <c r="AY57" s="119">
        <f>'SO 103 - Polní cesta VPC 22'!J36</f>
        <v>0</v>
      </c>
      <c r="AZ57" s="119">
        <f>'SO 103 - Polní cesta VPC 22'!F33</f>
        <v>0</v>
      </c>
      <c r="BA57" s="119">
        <f>'SO 103 - Polní cesta VPC 22'!F34</f>
        <v>0</v>
      </c>
      <c r="BB57" s="119">
        <f>'SO 103 - Polní cesta VPC 22'!F35</f>
        <v>0</v>
      </c>
      <c r="BC57" s="119">
        <f>'SO 103 - Polní cesta VPC 22'!F36</f>
        <v>0</v>
      </c>
      <c r="BD57" s="121">
        <f>'SO 103 - Polní cesta VPC 22'!F37</f>
        <v>0</v>
      </c>
      <c r="BE57" s="7"/>
      <c r="BT57" s="122" t="s">
        <v>14</v>
      </c>
      <c r="BV57" s="122" t="s">
        <v>78</v>
      </c>
      <c r="BW57" s="122" t="s">
        <v>90</v>
      </c>
      <c r="BX57" s="122" t="s">
        <v>5</v>
      </c>
      <c r="CL57" s="122" t="s">
        <v>19</v>
      </c>
      <c r="CM57" s="122" t="s">
        <v>76</v>
      </c>
    </row>
    <row r="58" s="7" customFormat="1" ht="16.5" customHeight="1">
      <c r="A58" s="110" t="s">
        <v>80</v>
      </c>
      <c r="B58" s="111"/>
      <c r="C58" s="112"/>
      <c r="D58" s="113" t="s">
        <v>91</v>
      </c>
      <c r="E58" s="113"/>
      <c r="F58" s="113"/>
      <c r="G58" s="113"/>
      <c r="H58" s="113"/>
      <c r="I58" s="114"/>
      <c r="J58" s="113" t="s">
        <v>92</v>
      </c>
      <c r="K58" s="113"/>
      <c r="L58" s="113"/>
      <c r="M58" s="113"/>
      <c r="N58" s="113"/>
      <c r="O58" s="113"/>
      <c r="P58" s="113"/>
      <c r="Q58" s="113"/>
      <c r="R58" s="113"/>
      <c r="S58" s="113"/>
      <c r="T58" s="113"/>
      <c r="U58" s="113"/>
      <c r="V58" s="113"/>
      <c r="W58" s="113"/>
      <c r="X58" s="113"/>
      <c r="Y58" s="113"/>
      <c r="Z58" s="113"/>
      <c r="AA58" s="113"/>
      <c r="AB58" s="113"/>
      <c r="AC58" s="113"/>
      <c r="AD58" s="113"/>
      <c r="AE58" s="113"/>
      <c r="AF58" s="113"/>
      <c r="AG58" s="115">
        <f>'VRN - Vedlejší rozpočtové...'!J30</f>
        <v>0</v>
      </c>
      <c r="AH58" s="114"/>
      <c r="AI58" s="114"/>
      <c r="AJ58" s="114"/>
      <c r="AK58" s="114"/>
      <c r="AL58" s="114"/>
      <c r="AM58" s="114"/>
      <c r="AN58" s="115">
        <f>SUM(AG58,AT58)</f>
        <v>0</v>
      </c>
      <c r="AO58" s="114"/>
      <c r="AP58" s="114"/>
      <c r="AQ58" s="116" t="s">
        <v>83</v>
      </c>
      <c r="AR58" s="117"/>
      <c r="AS58" s="123">
        <v>0</v>
      </c>
      <c r="AT58" s="124">
        <f>ROUND(SUM(AV58:AW58),2)</f>
        <v>0</v>
      </c>
      <c r="AU58" s="125">
        <f>'VRN - Vedlejší rozpočtové...'!P82</f>
        <v>0</v>
      </c>
      <c r="AV58" s="124">
        <f>'VRN - Vedlejší rozpočtové...'!J33</f>
        <v>0</v>
      </c>
      <c r="AW58" s="124">
        <f>'VRN - Vedlejší rozpočtové...'!J34</f>
        <v>0</v>
      </c>
      <c r="AX58" s="124">
        <f>'VRN - Vedlejší rozpočtové...'!J35</f>
        <v>0</v>
      </c>
      <c r="AY58" s="124">
        <f>'VRN - Vedlejší rozpočtové...'!J36</f>
        <v>0</v>
      </c>
      <c r="AZ58" s="124">
        <f>'VRN - Vedlejší rozpočtové...'!F33</f>
        <v>0</v>
      </c>
      <c r="BA58" s="124">
        <f>'VRN - Vedlejší rozpočtové...'!F34</f>
        <v>0</v>
      </c>
      <c r="BB58" s="124">
        <f>'VRN - Vedlejší rozpočtové...'!F35</f>
        <v>0</v>
      </c>
      <c r="BC58" s="124">
        <f>'VRN - Vedlejší rozpočtové...'!F36</f>
        <v>0</v>
      </c>
      <c r="BD58" s="126">
        <f>'VRN - Vedlejší rozpočtové...'!F37</f>
        <v>0</v>
      </c>
      <c r="BE58" s="7"/>
      <c r="BT58" s="122" t="s">
        <v>14</v>
      </c>
      <c r="BV58" s="122" t="s">
        <v>78</v>
      </c>
      <c r="BW58" s="122" t="s">
        <v>93</v>
      </c>
      <c r="BX58" s="122" t="s">
        <v>5</v>
      </c>
      <c r="CL58" s="122" t="s">
        <v>19</v>
      </c>
      <c r="CM58" s="122" t="s">
        <v>76</v>
      </c>
    </row>
    <row r="59" s="2" customFormat="1" ht="30" customHeight="1">
      <c r="A59" s="37"/>
      <c r="B59" s="38"/>
      <c r="C59" s="39"/>
      <c r="D59" s="39"/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39"/>
      <c r="AL59" s="39"/>
      <c r="AM59" s="39"/>
      <c r="AN59" s="39"/>
      <c r="AO59" s="39"/>
      <c r="AP59" s="39"/>
      <c r="AQ59" s="39"/>
      <c r="AR59" s="43"/>
      <c r="AS59" s="37"/>
      <c r="AT59" s="37"/>
      <c r="AU59" s="37"/>
      <c r="AV59" s="37"/>
      <c r="AW59" s="37"/>
      <c r="AX59" s="37"/>
      <c r="AY59" s="37"/>
      <c r="AZ59" s="37"/>
      <c r="BA59" s="37"/>
      <c r="BB59" s="37"/>
      <c r="BC59" s="37"/>
      <c r="BD59" s="37"/>
      <c r="BE59" s="37"/>
    </row>
    <row r="60" s="2" customFormat="1" ht="6.96" customHeight="1">
      <c r="A60" s="37"/>
      <c r="B60" s="58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43"/>
      <c r="AS60" s="37"/>
      <c r="AT60" s="37"/>
      <c r="AU60" s="37"/>
      <c r="AV60" s="37"/>
      <c r="AW60" s="37"/>
      <c r="AX60" s="37"/>
      <c r="AY60" s="37"/>
      <c r="AZ60" s="37"/>
      <c r="BA60" s="37"/>
      <c r="BB60" s="37"/>
      <c r="BC60" s="37"/>
      <c r="BD60" s="37"/>
      <c r="BE60" s="37"/>
    </row>
  </sheetData>
  <sheetProtection sheet="1" formatColumns="0" formatRows="0" objects="1" scenarios="1" spinCount="100000" saltValue="WWgOGHfUK1mNp64Eq2vvlOzszoFLSa/psO5DeXYuc1D/+NH99csd1u6zS7FcohZtE4srL89MSSotoxbz3ycLiw==" hashValue="7Np7XNf2K8VFxw/m0OiuKL2TeDuMI6hlijIn3bVkSk0WrVlexLJEwT4/okYkXYPsnk7pyMc6PB8Oi+rT6YON3w==" algorithmName="SHA-512" password="CC35"/>
  <mergeCells count="54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SO 101 - Polní cesta VPC 16'!C2" display="/"/>
    <hyperlink ref="A56" location="'SO 102 - Polní cesta VPC 11'!C2" display="/"/>
    <hyperlink ref="A57" location="'SO 103 - Polní cesta VPC 22'!C2" display="/"/>
    <hyperlink ref="A58" location="'VRN - Vedlejší rozpočtové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84</v>
      </c>
      <c r="AZ2" s="127" t="s">
        <v>94</v>
      </c>
      <c r="BA2" s="127" t="s">
        <v>94</v>
      </c>
      <c r="BB2" s="127" t="s">
        <v>19</v>
      </c>
      <c r="BC2" s="127" t="s">
        <v>95</v>
      </c>
      <c r="BD2" s="127" t="s">
        <v>96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9"/>
      <c r="AT3" s="16" t="s">
        <v>76</v>
      </c>
      <c r="AZ3" s="127" t="s">
        <v>97</v>
      </c>
      <c r="BA3" s="127" t="s">
        <v>97</v>
      </c>
      <c r="BB3" s="127" t="s">
        <v>19</v>
      </c>
      <c r="BC3" s="127" t="s">
        <v>98</v>
      </c>
      <c r="BD3" s="127" t="s">
        <v>96</v>
      </c>
    </row>
    <row r="4" s="1" customFormat="1" ht="24.96" customHeight="1">
      <c r="B4" s="19"/>
      <c r="D4" s="130" t="s">
        <v>99</v>
      </c>
      <c r="L4" s="19"/>
      <c r="M4" s="131" t="s">
        <v>10</v>
      </c>
      <c r="AT4" s="16" t="s">
        <v>4</v>
      </c>
      <c r="AZ4" s="127" t="s">
        <v>100</v>
      </c>
      <c r="BA4" s="127" t="s">
        <v>100</v>
      </c>
      <c r="BB4" s="127" t="s">
        <v>19</v>
      </c>
      <c r="BC4" s="127" t="s">
        <v>101</v>
      </c>
      <c r="BD4" s="127" t="s">
        <v>96</v>
      </c>
    </row>
    <row r="5" s="1" customFormat="1" ht="6.96" customHeight="1">
      <c r="B5" s="19"/>
      <c r="L5" s="19"/>
      <c r="AZ5" s="127" t="s">
        <v>102</v>
      </c>
      <c r="BA5" s="127" t="s">
        <v>102</v>
      </c>
      <c r="BB5" s="127" t="s">
        <v>19</v>
      </c>
      <c r="BC5" s="127" t="s">
        <v>103</v>
      </c>
      <c r="BD5" s="127" t="s">
        <v>96</v>
      </c>
    </row>
    <row r="6" s="1" customFormat="1" ht="12" customHeight="1">
      <c r="B6" s="19"/>
      <c r="D6" s="132" t="s">
        <v>16</v>
      </c>
      <c r="L6" s="19"/>
      <c r="AZ6" s="127" t="s">
        <v>104</v>
      </c>
      <c r="BA6" s="127" t="s">
        <v>104</v>
      </c>
      <c r="BB6" s="127" t="s">
        <v>19</v>
      </c>
      <c r="BC6" s="127" t="s">
        <v>105</v>
      </c>
      <c r="BD6" s="127" t="s">
        <v>96</v>
      </c>
    </row>
    <row r="7" s="1" customFormat="1" ht="16.5" customHeight="1">
      <c r="B7" s="19"/>
      <c r="E7" s="133" t="str">
        <f>'Rekapitulace stavby'!K6</f>
        <v>Polní cesty Lhota u Dobrušky</v>
      </c>
      <c r="F7" s="132"/>
      <c r="G7" s="132"/>
      <c r="H7" s="132"/>
      <c r="L7" s="19"/>
      <c r="AZ7" s="127" t="s">
        <v>106</v>
      </c>
      <c r="BA7" s="127" t="s">
        <v>106</v>
      </c>
      <c r="BB7" s="127" t="s">
        <v>19</v>
      </c>
      <c r="BC7" s="127" t="s">
        <v>107</v>
      </c>
      <c r="BD7" s="127" t="s">
        <v>96</v>
      </c>
    </row>
    <row r="8" s="2" customFormat="1" ht="12" customHeight="1">
      <c r="A8" s="37"/>
      <c r="B8" s="43"/>
      <c r="C8" s="37"/>
      <c r="D8" s="132" t="s">
        <v>108</v>
      </c>
      <c r="E8" s="37"/>
      <c r="F8" s="37"/>
      <c r="G8" s="37"/>
      <c r="H8" s="37"/>
      <c r="I8" s="37"/>
      <c r="J8" s="37"/>
      <c r="K8" s="37"/>
      <c r="L8" s="13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Z8" s="127" t="s">
        <v>109</v>
      </c>
      <c r="BA8" s="127" t="s">
        <v>109</v>
      </c>
      <c r="BB8" s="127" t="s">
        <v>19</v>
      </c>
      <c r="BC8" s="127" t="s">
        <v>110</v>
      </c>
      <c r="BD8" s="127" t="s">
        <v>96</v>
      </c>
    </row>
    <row r="9" s="2" customFormat="1" ht="16.5" customHeight="1">
      <c r="A9" s="37"/>
      <c r="B9" s="43"/>
      <c r="C9" s="37"/>
      <c r="D9" s="37"/>
      <c r="E9" s="135" t="s">
        <v>111</v>
      </c>
      <c r="F9" s="37"/>
      <c r="G9" s="37"/>
      <c r="H9" s="37"/>
      <c r="I9" s="37"/>
      <c r="J9" s="37"/>
      <c r="K9" s="37"/>
      <c r="L9" s="13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Z9" s="127" t="s">
        <v>112</v>
      </c>
      <c r="BA9" s="127" t="s">
        <v>112</v>
      </c>
      <c r="BB9" s="127" t="s">
        <v>19</v>
      </c>
      <c r="BC9" s="127" t="s">
        <v>113</v>
      </c>
      <c r="BD9" s="127" t="s">
        <v>96</v>
      </c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Z10" s="127" t="s">
        <v>114</v>
      </c>
      <c r="BA10" s="127" t="s">
        <v>115</v>
      </c>
      <c r="BB10" s="127" t="s">
        <v>19</v>
      </c>
      <c r="BC10" s="127" t="s">
        <v>116</v>
      </c>
      <c r="BD10" s="127" t="s">
        <v>96</v>
      </c>
    </row>
    <row r="11" s="2" customFormat="1" ht="12" customHeight="1">
      <c r="A11" s="37"/>
      <c r="B11" s="43"/>
      <c r="C11" s="37"/>
      <c r="D11" s="132" t="s">
        <v>18</v>
      </c>
      <c r="E11" s="37"/>
      <c r="F11" s="136" t="s">
        <v>19</v>
      </c>
      <c r="G11" s="37"/>
      <c r="H11" s="37"/>
      <c r="I11" s="132" t="s">
        <v>20</v>
      </c>
      <c r="J11" s="136" t="s">
        <v>19</v>
      </c>
      <c r="K11" s="37"/>
      <c r="L11" s="13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Z11" s="127" t="s">
        <v>117</v>
      </c>
      <c r="BA11" s="127" t="s">
        <v>117</v>
      </c>
      <c r="BB11" s="127" t="s">
        <v>19</v>
      </c>
      <c r="BC11" s="127" t="s">
        <v>118</v>
      </c>
      <c r="BD11" s="127" t="s">
        <v>96</v>
      </c>
    </row>
    <row r="12" s="2" customFormat="1" ht="12" customHeight="1">
      <c r="A12" s="37"/>
      <c r="B12" s="43"/>
      <c r="C12" s="37"/>
      <c r="D12" s="132" t="s">
        <v>21</v>
      </c>
      <c r="E12" s="37"/>
      <c r="F12" s="136" t="s">
        <v>22</v>
      </c>
      <c r="G12" s="37"/>
      <c r="H12" s="37"/>
      <c r="I12" s="132" t="s">
        <v>23</v>
      </c>
      <c r="J12" s="137" t="str">
        <f>'Rekapitulace stavby'!AN8</f>
        <v>2. 3. 2023</v>
      </c>
      <c r="K12" s="37"/>
      <c r="L12" s="13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Z12" s="127" t="s">
        <v>119</v>
      </c>
      <c r="BA12" s="127" t="s">
        <v>119</v>
      </c>
      <c r="BB12" s="127" t="s">
        <v>19</v>
      </c>
      <c r="BC12" s="127" t="s">
        <v>120</v>
      </c>
      <c r="BD12" s="127" t="s">
        <v>96</v>
      </c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2" t="s">
        <v>25</v>
      </c>
      <c r="E14" s="37"/>
      <c r="F14" s="37"/>
      <c r="G14" s="37"/>
      <c r="H14" s="37"/>
      <c r="I14" s="132" t="s">
        <v>26</v>
      </c>
      <c r="J14" s="136" t="s">
        <v>19</v>
      </c>
      <c r="K14" s="37"/>
      <c r="L14" s="13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6" t="s">
        <v>27</v>
      </c>
      <c r="F15" s="37"/>
      <c r="G15" s="37"/>
      <c r="H15" s="37"/>
      <c r="I15" s="132" t="s">
        <v>28</v>
      </c>
      <c r="J15" s="136" t="s">
        <v>19</v>
      </c>
      <c r="K15" s="37"/>
      <c r="L15" s="13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2" t="s">
        <v>29</v>
      </c>
      <c r="E17" s="37"/>
      <c r="F17" s="37"/>
      <c r="G17" s="37"/>
      <c r="H17" s="37"/>
      <c r="I17" s="132" t="s">
        <v>26</v>
      </c>
      <c r="J17" s="32" t="str">
        <f>'Rekapitulace stavby'!AN13</f>
        <v>Vyplň údaj</v>
      </c>
      <c r="K17" s="37"/>
      <c r="L17" s="13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6"/>
      <c r="G18" s="136"/>
      <c r="H18" s="136"/>
      <c r="I18" s="132" t="s">
        <v>28</v>
      </c>
      <c r="J18" s="32" t="str">
        <f>'Rekapitulace stavby'!AN14</f>
        <v>Vyplň údaj</v>
      </c>
      <c r="K18" s="37"/>
      <c r="L18" s="13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2" t="s">
        <v>31</v>
      </c>
      <c r="E20" s="37"/>
      <c r="F20" s="37"/>
      <c r="G20" s="37"/>
      <c r="H20" s="37"/>
      <c r="I20" s="132" t="s">
        <v>26</v>
      </c>
      <c r="J20" s="136" t="s">
        <v>32</v>
      </c>
      <c r="K20" s="37"/>
      <c r="L20" s="13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6" t="s">
        <v>33</v>
      </c>
      <c r="F21" s="37"/>
      <c r="G21" s="37"/>
      <c r="H21" s="37"/>
      <c r="I21" s="132" t="s">
        <v>28</v>
      </c>
      <c r="J21" s="136" t="s">
        <v>34</v>
      </c>
      <c r="K21" s="37"/>
      <c r="L21" s="13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2" t="s">
        <v>36</v>
      </c>
      <c r="E23" s="37"/>
      <c r="F23" s="37"/>
      <c r="G23" s="37"/>
      <c r="H23" s="37"/>
      <c r="I23" s="132" t="s">
        <v>26</v>
      </c>
      <c r="J23" s="136" t="s">
        <v>37</v>
      </c>
      <c r="K23" s="37"/>
      <c r="L23" s="13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6" t="s">
        <v>38</v>
      </c>
      <c r="F24" s="37"/>
      <c r="G24" s="37"/>
      <c r="H24" s="37"/>
      <c r="I24" s="132" t="s">
        <v>28</v>
      </c>
      <c r="J24" s="136" t="s">
        <v>39</v>
      </c>
      <c r="K24" s="37"/>
      <c r="L24" s="13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2" t="s">
        <v>40</v>
      </c>
      <c r="E26" s="37"/>
      <c r="F26" s="37"/>
      <c r="G26" s="37"/>
      <c r="H26" s="37"/>
      <c r="I26" s="37"/>
      <c r="J26" s="37"/>
      <c r="K26" s="37"/>
      <c r="L26" s="13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2"/>
      <c r="E29" s="142"/>
      <c r="F29" s="142"/>
      <c r="G29" s="142"/>
      <c r="H29" s="142"/>
      <c r="I29" s="142"/>
      <c r="J29" s="142"/>
      <c r="K29" s="142"/>
      <c r="L29" s="13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3" t="s">
        <v>42</v>
      </c>
      <c r="E30" s="37"/>
      <c r="F30" s="37"/>
      <c r="G30" s="37"/>
      <c r="H30" s="37"/>
      <c r="I30" s="37"/>
      <c r="J30" s="144">
        <f>ROUND(J88, 2)</f>
        <v>0</v>
      </c>
      <c r="K30" s="37"/>
      <c r="L30" s="13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2"/>
      <c r="E31" s="142"/>
      <c r="F31" s="142"/>
      <c r="G31" s="142"/>
      <c r="H31" s="142"/>
      <c r="I31" s="142"/>
      <c r="J31" s="142"/>
      <c r="K31" s="142"/>
      <c r="L31" s="13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5" t="s">
        <v>44</v>
      </c>
      <c r="G32" s="37"/>
      <c r="H32" s="37"/>
      <c r="I32" s="145" t="s">
        <v>43</v>
      </c>
      <c r="J32" s="145" t="s">
        <v>45</v>
      </c>
      <c r="K32" s="37"/>
      <c r="L32" s="13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6" t="s">
        <v>46</v>
      </c>
      <c r="E33" s="132" t="s">
        <v>47</v>
      </c>
      <c r="F33" s="147">
        <f>ROUND((SUM(BE88:BE462)),  2)</f>
        <v>0</v>
      </c>
      <c r="G33" s="37"/>
      <c r="H33" s="37"/>
      <c r="I33" s="148">
        <v>0.20999999999999999</v>
      </c>
      <c r="J33" s="147">
        <f>ROUND(((SUM(BE88:BE462))*I33),  2)</f>
        <v>0</v>
      </c>
      <c r="K33" s="37"/>
      <c r="L33" s="13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2" t="s">
        <v>48</v>
      </c>
      <c r="F34" s="147">
        <f>ROUND((SUM(BF88:BF462)),  2)</f>
        <v>0</v>
      </c>
      <c r="G34" s="37"/>
      <c r="H34" s="37"/>
      <c r="I34" s="148">
        <v>0.14999999999999999</v>
      </c>
      <c r="J34" s="147">
        <f>ROUND(((SUM(BF88:BF462))*I34),  2)</f>
        <v>0</v>
      </c>
      <c r="K34" s="37"/>
      <c r="L34" s="13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2" t="s">
        <v>49</v>
      </c>
      <c r="F35" s="147">
        <f>ROUND((SUM(BG88:BG462)),  2)</f>
        <v>0</v>
      </c>
      <c r="G35" s="37"/>
      <c r="H35" s="37"/>
      <c r="I35" s="148">
        <v>0.20999999999999999</v>
      </c>
      <c r="J35" s="147">
        <f>0</f>
        <v>0</v>
      </c>
      <c r="K35" s="37"/>
      <c r="L35" s="13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2" t="s">
        <v>50</v>
      </c>
      <c r="F36" s="147">
        <f>ROUND((SUM(BH88:BH462)),  2)</f>
        <v>0</v>
      </c>
      <c r="G36" s="37"/>
      <c r="H36" s="37"/>
      <c r="I36" s="148">
        <v>0.14999999999999999</v>
      </c>
      <c r="J36" s="147">
        <f>0</f>
        <v>0</v>
      </c>
      <c r="K36" s="37"/>
      <c r="L36" s="13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2" t="s">
        <v>51</v>
      </c>
      <c r="F37" s="147">
        <f>ROUND((SUM(BI88:BI462)),  2)</f>
        <v>0</v>
      </c>
      <c r="G37" s="37"/>
      <c r="H37" s="37"/>
      <c r="I37" s="148">
        <v>0</v>
      </c>
      <c r="J37" s="147">
        <f>0</f>
        <v>0</v>
      </c>
      <c r="K37" s="37"/>
      <c r="L37" s="13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9"/>
      <c r="D39" s="150" t="s">
        <v>52</v>
      </c>
      <c r="E39" s="151"/>
      <c r="F39" s="151"/>
      <c r="G39" s="152" t="s">
        <v>53</v>
      </c>
      <c r="H39" s="153" t="s">
        <v>54</v>
      </c>
      <c r="I39" s="151"/>
      <c r="J39" s="154">
        <f>SUM(J30:J37)</f>
        <v>0</v>
      </c>
      <c r="K39" s="155"/>
      <c r="L39" s="13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121</v>
      </c>
      <c r="D45" s="39"/>
      <c r="E45" s="39"/>
      <c r="F45" s="39"/>
      <c r="G45" s="39"/>
      <c r="H45" s="39"/>
      <c r="I45" s="39"/>
      <c r="J45" s="39"/>
      <c r="K45" s="39"/>
      <c r="L45" s="134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4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4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60" t="str">
        <f>E7</f>
        <v>Polní cesty Lhota u Dobrušky</v>
      </c>
      <c r="F48" s="31"/>
      <c r="G48" s="31"/>
      <c r="H48" s="31"/>
      <c r="I48" s="39"/>
      <c r="J48" s="39"/>
      <c r="K48" s="39"/>
      <c r="L48" s="134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108</v>
      </c>
      <c r="D49" s="39"/>
      <c r="E49" s="39"/>
      <c r="F49" s="39"/>
      <c r="G49" s="39"/>
      <c r="H49" s="39"/>
      <c r="I49" s="39"/>
      <c r="J49" s="39"/>
      <c r="K49" s="39"/>
      <c r="L49" s="134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SO 101 - Polní cesta VPC 16</v>
      </c>
      <c r="F50" s="39"/>
      <c r="G50" s="39"/>
      <c r="H50" s="39"/>
      <c r="I50" s="39"/>
      <c r="J50" s="39"/>
      <c r="K50" s="39"/>
      <c r="L50" s="134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4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Lhota u Dobrušky</v>
      </c>
      <c r="G52" s="39"/>
      <c r="H52" s="39"/>
      <c r="I52" s="31" t="s">
        <v>23</v>
      </c>
      <c r="J52" s="71" t="str">
        <f>IF(J12="","",J12)</f>
        <v>2. 3. 2023</v>
      </c>
      <c r="K52" s="39"/>
      <c r="L52" s="134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4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Státní pozemkový úřad - Královehradecký kraj</v>
      </c>
      <c r="G54" s="39"/>
      <c r="H54" s="39"/>
      <c r="I54" s="31" t="s">
        <v>31</v>
      </c>
      <c r="J54" s="35" t="str">
        <f>E21</f>
        <v>APC SILNICE s.r.o.</v>
      </c>
      <c r="K54" s="39"/>
      <c r="L54" s="134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29</v>
      </c>
      <c r="D55" s="39"/>
      <c r="E55" s="39"/>
      <c r="F55" s="26" t="str">
        <f>IF(E18="","",E18)</f>
        <v>Vyplň údaj</v>
      </c>
      <c r="G55" s="39"/>
      <c r="H55" s="39"/>
      <c r="I55" s="31" t="s">
        <v>36</v>
      </c>
      <c r="J55" s="35" t="str">
        <f>E24</f>
        <v>TMI Building s.r.o.</v>
      </c>
      <c r="K55" s="39"/>
      <c r="L55" s="134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4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1" t="s">
        <v>122</v>
      </c>
      <c r="D57" s="162"/>
      <c r="E57" s="162"/>
      <c r="F57" s="162"/>
      <c r="G57" s="162"/>
      <c r="H57" s="162"/>
      <c r="I57" s="162"/>
      <c r="J57" s="163" t="s">
        <v>123</v>
      </c>
      <c r="K57" s="162"/>
      <c r="L57" s="134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4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4" t="s">
        <v>74</v>
      </c>
      <c r="D59" s="39"/>
      <c r="E59" s="39"/>
      <c r="F59" s="39"/>
      <c r="G59" s="39"/>
      <c r="H59" s="39"/>
      <c r="I59" s="39"/>
      <c r="J59" s="101">
        <f>J88</f>
        <v>0</v>
      </c>
      <c r="K59" s="39"/>
      <c r="L59" s="134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124</v>
      </c>
    </row>
    <row r="60" s="9" customFormat="1" ht="24.96" customHeight="1">
      <c r="A60" s="9"/>
      <c r="B60" s="165"/>
      <c r="C60" s="166"/>
      <c r="D60" s="167" t="s">
        <v>125</v>
      </c>
      <c r="E60" s="168"/>
      <c r="F60" s="168"/>
      <c r="G60" s="168"/>
      <c r="H60" s="168"/>
      <c r="I60" s="168"/>
      <c r="J60" s="169">
        <f>J89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5"/>
      <c r="C61" s="166"/>
      <c r="D61" s="167" t="s">
        <v>126</v>
      </c>
      <c r="E61" s="168"/>
      <c r="F61" s="168"/>
      <c r="G61" s="168"/>
      <c r="H61" s="168"/>
      <c r="I61" s="168"/>
      <c r="J61" s="169">
        <f>J248</f>
        <v>0</v>
      </c>
      <c r="K61" s="166"/>
      <c r="L61" s="170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9" customFormat="1" ht="24.96" customHeight="1">
      <c r="A62" s="9"/>
      <c r="B62" s="165"/>
      <c r="C62" s="166"/>
      <c r="D62" s="167" t="s">
        <v>127</v>
      </c>
      <c r="E62" s="168"/>
      <c r="F62" s="168"/>
      <c r="G62" s="168"/>
      <c r="H62" s="168"/>
      <c r="I62" s="168"/>
      <c r="J62" s="169">
        <f>J261</f>
        <v>0</v>
      </c>
      <c r="K62" s="166"/>
      <c r="L62" s="170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9" customFormat="1" ht="24.96" customHeight="1">
      <c r="A63" s="9"/>
      <c r="B63" s="165"/>
      <c r="C63" s="166"/>
      <c r="D63" s="167" t="s">
        <v>128</v>
      </c>
      <c r="E63" s="168"/>
      <c r="F63" s="168"/>
      <c r="G63" s="168"/>
      <c r="H63" s="168"/>
      <c r="I63" s="168"/>
      <c r="J63" s="169">
        <f>J274</f>
        <v>0</v>
      </c>
      <c r="K63" s="166"/>
      <c r="L63" s="170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9" customFormat="1" ht="24.96" customHeight="1">
      <c r="A64" s="9"/>
      <c r="B64" s="165"/>
      <c r="C64" s="166"/>
      <c r="D64" s="167" t="s">
        <v>129</v>
      </c>
      <c r="E64" s="168"/>
      <c r="F64" s="168"/>
      <c r="G64" s="168"/>
      <c r="H64" s="168"/>
      <c r="I64" s="168"/>
      <c r="J64" s="169">
        <f>J295</f>
        <v>0</v>
      </c>
      <c r="K64" s="166"/>
      <c r="L64" s="17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65"/>
      <c r="C65" s="166"/>
      <c r="D65" s="167" t="s">
        <v>130</v>
      </c>
      <c r="E65" s="168"/>
      <c r="F65" s="168"/>
      <c r="G65" s="168"/>
      <c r="H65" s="168"/>
      <c r="I65" s="168"/>
      <c r="J65" s="169">
        <f>J381</f>
        <v>0</v>
      </c>
      <c r="K65" s="166"/>
      <c r="L65" s="170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65"/>
      <c r="C66" s="166"/>
      <c r="D66" s="167" t="s">
        <v>131</v>
      </c>
      <c r="E66" s="168"/>
      <c r="F66" s="168"/>
      <c r="G66" s="168"/>
      <c r="H66" s="168"/>
      <c r="I66" s="168"/>
      <c r="J66" s="169">
        <f>J395</f>
        <v>0</v>
      </c>
      <c r="K66" s="166"/>
      <c r="L66" s="170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9" customFormat="1" ht="24.96" customHeight="1">
      <c r="A67" s="9"/>
      <c r="B67" s="165"/>
      <c r="C67" s="166"/>
      <c r="D67" s="167" t="s">
        <v>132</v>
      </c>
      <c r="E67" s="168"/>
      <c r="F67" s="168"/>
      <c r="G67" s="168"/>
      <c r="H67" s="168"/>
      <c r="I67" s="168"/>
      <c r="J67" s="169">
        <f>J433</f>
        <v>0</v>
      </c>
      <c r="K67" s="166"/>
      <c r="L67" s="170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9" customFormat="1" ht="24.96" customHeight="1">
      <c r="A68" s="9"/>
      <c r="B68" s="165"/>
      <c r="C68" s="166"/>
      <c r="D68" s="167" t="s">
        <v>133</v>
      </c>
      <c r="E68" s="168"/>
      <c r="F68" s="168"/>
      <c r="G68" s="168"/>
      <c r="H68" s="168"/>
      <c r="I68" s="168"/>
      <c r="J68" s="169">
        <f>J456</f>
        <v>0</v>
      </c>
      <c r="K68" s="166"/>
      <c r="L68" s="170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2" customFormat="1" ht="21.84" customHeight="1">
      <c r="A69" s="37"/>
      <c r="B69" s="38"/>
      <c r="C69" s="39"/>
      <c r="D69" s="39"/>
      <c r="E69" s="39"/>
      <c r="F69" s="39"/>
      <c r="G69" s="39"/>
      <c r="H69" s="39"/>
      <c r="I69" s="39"/>
      <c r="J69" s="39"/>
      <c r="K69" s="39"/>
      <c r="L69" s="134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6.96" customHeight="1">
      <c r="A70" s="37"/>
      <c r="B70" s="58"/>
      <c r="C70" s="59"/>
      <c r="D70" s="59"/>
      <c r="E70" s="59"/>
      <c r="F70" s="59"/>
      <c r="G70" s="59"/>
      <c r="H70" s="59"/>
      <c r="I70" s="59"/>
      <c r="J70" s="59"/>
      <c r="K70" s="59"/>
      <c r="L70" s="134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4" s="2" customFormat="1" ht="6.96" customHeight="1">
      <c r="A74" s="37"/>
      <c r="B74" s="60"/>
      <c r="C74" s="61"/>
      <c r="D74" s="61"/>
      <c r="E74" s="61"/>
      <c r="F74" s="61"/>
      <c r="G74" s="61"/>
      <c r="H74" s="61"/>
      <c r="I74" s="61"/>
      <c r="J74" s="61"/>
      <c r="K74" s="61"/>
      <c r="L74" s="134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24.96" customHeight="1">
      <c r="A75" s="37"/>
      <c r="B75" s="38"/>
      <c r="C75" s="22" t="s">
        <v>134</v>
      </c>
      <c r="D75" s="39"/>
      <c r="E75" s="39"/>
      <c r="F75" s="39"/>
      <c r="G75" s="39"/>
      <c r="H75" s="39"/>
      <c r="I75" s="39"/>
      <c r="J75" s="39"/>
      <c r="K75" s="39"/>
      <c r="L75" s="134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6.96" customHeigh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13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2" customHeight="1">
      <c r="A77" s="37"/>
      <c r="B77" s="38"/>
      <c r="C77" s="31" t="s">
        <v>16</v>
      </c>
      <c r="D77" s="39"/>
      <c r="E77" s="39"/>
      <c r="F77" s="39"/>
      <c r="G77" s="39"/>
      <c r="H77" s="39"/>
      <c r="I77" s="39"/>
      <c r="J77" s="39"/>
      <c r="K77" s="39"/>
      <c r="L77" s="13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6.5" customHeight="1">
      <c r="A78" s="37"/>
      <c r="B78" s="38"/>
      <c r="C78" s="39"/>
      <c r="D78" s="39"/>
      <c r="E78" s="160" t="str">
        <f>E7</f>
        <v>Polní cesty Lhota u Dobrušky</v>
      </c>
      <c r="F78" s="31"/>
      <c r="G78" s="31"/>
      <c r="H78" s="31"/>
      <c r="I78" s="39"/>
      <c r="J78" s="39"/>
      <c r="K78" s="39"/>
      <c r="L78" s="134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108</v>
      </c>
      <c r="D79" s="39"/>
      <c r="E79" s="39"/>
      <c r="F79" s="39"/>
      <c r="G79" s="39"/>
      <c r="H79" s="39"/>
      <c r="I79" s="39"/>
      <c r="J79" s="39"/>
      <c r="K79" s="39"/>
      <c r="L79" s="134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6.5" customHeight="1">
      <c r="A80" s="37"/>
      <c r="B80" s="38"/>
      <c r="C80" s="39"/>
      <c r="D80" s="39"/>
      <c r="E80" s="68" t="str">
        <f>E9</f>
        <v>SO 101 - Polní cesta VPC 16</v>
      </c>
      <c r="F80" s="39"/>
      <c r="G80" s="39"/>
      <c r="H80" s="39"/>
      <c r="I80" s="39"/>
      <c r="J80" s="39"/>
      <c r="K80" s="39"/>
      <c r="L80" s="134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6.96" customHeight="1">
      <c r="A81" s="37"/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13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2" customHeight="1">
      <c r="A82" s="37"/>
      <c r="B82" s="38"/>
      <c r="C82" s="31" t="s">
        <v>21</v>
      </c>
      <c r="D82" s="39"/>
      <c r="E82" s="39"/>
      <c r="F82" s="26" t="str">
        <f>F12</f>
        <v>Lhota u Dobrušky</v>
      </c>
      <c r="G82" s="39"/>
      <c r="H82" s="39"/>
      <c r="I82" s="31" t="s">
        <v>23</v>
      </c>
      <c r="J82" s="71" t="str">
        <f>IF(J12="","",J12)</f>
        <v>2. 3. 2023</v>
      </c>
      <c r="K82" s="39"/>
      <c r="L82" s="13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3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5.15" customHeight="1">
      <c r="A84" s="37"/>
      <c r="B84" s="38"/>
      <c r="C84" s="31" t="s">
        <v>25</v>
      </c>
      <c r="D84" s="39"/>
      <c r="E84" s="39"/>
      <c r="F84" s="26" t="str">
        <f>E15</f>
        <v>Státní pozemkový úřad - Královehradecký kraj</v>
      </c>
      <c r="G84" s="39"/>
      <c r="H84" s="39"/>
      <c r="I84" s="31" t="s">
        <v>31</v>
      </c>
      <c r="J84" s="35" t="str">
        <f>E21</f>
        <v>APC SILNICE s.r.o.</v>
      </c>
      <c r="K84" s="39"/>
      <c r="L84" s="13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5.15" customHeight="1">
      <c r="A85" s="37"/>
      <c r="B85" s="38"/>
      <c r="C85" s="31" t="s">
        <v>29</v>
      </c>
      <c r="D85" s="39"/>
      <c r="E85" s="39"/>
      <c r="F85" s="26" t="str">
        <f>IF(E18="","",E18)</f>
        <v>Vyplň údaj</v>
      </c>
      <c r="G85" s="39"/>
      <c r="H85" s="39"/>
      <c r="I85" s="31" t="s">
        <v>36</v>
      </c>
      <c r="J85" s="35" t="str">
        <f>E24</f>
        <v>TMI Building s.r.o.</v>
      </c>
      <c r="K85" s="39"/>
      <c r="L85" s="13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0.32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13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10" customFormat="1" ht="29.28" customHeight="1">
      <c r="A87" s="171"/>
      <c r="B87" s="172"/>
      <c r="C87" s="173" t="s">
        <v>135</v>
      </c>
      <c r="D87" s="174" t="s">
        <v>61</v>
      </c>
      <c r="E87" s="174" t="s">
        <v>57</v>
      </c>
      <c r="F87" s="174" t="s">
        <v>58</v>
      </c>
      <c r="G87" s="174" t="s">
        <v>136</v>
      </c>
      <c r="H87" s="174" t="s">
        <v>137</v>
      </c>
      <c r="I87" s="174" t="s">
        <v>138</v>
      </c>
      <c r="J87" s="174" t="s">
        <v>123</v>
      </c>
      <c r="K87" s="175" t="s">
        <v>139</v>
      </c>
      <c r="L87" s="176"/>
      <c r="M87" s="91" t="s">
        <v>19</v>
      </c>
      <c r="N87" s="92" t="s">
        <v>46</v>
      </c>
      <c r="O87" s="92" t="s">
        <v>140</v>
      </c>
      <c r="P87" s="92" t="s">
        <v>141</v>
      </c>
      <c r="Q87" s="92" t="s">
        <v>142</v>
      </c>
      <c r="R87" s="92" t="s">
        <v>143</v>
      </c>
      <c r="S87" s="92" t="s">
        <v>144</v>
      </c>
      <c r="T87" s="93" t="s">
        <v>145</v>
      </c>
      <c r="U87" s="171"/>
      <c r="V87" s="171"/>
      <c r="W87" s="171"/>
      <c r="X87" s="171"/>
      <c r="Y87" s="171"/>
      <c r="Z87" s="171"/>
      <c r="AA87" s="171"/>
      <c r="AB87" s="171"/>
      <c r="AC87" s="171"/>
      <c r="AD87" s="171"/>
      <c r="AE87" s="171"/>
    </row>
    <row r="88" s="2" customFormat="1" ht="22.8" customHeight="1">
      <c r="A88" s="37"/>
      <c r="B88" s="38"/>
      <c r="C88" s="98" t="s">
        <v>146</v>
      </c>
      <c r="D88" s="39"/>
      <c r="E88" s="39"/>
      <c r="F88" s="39"/>
      <c r="G88" s="39"/>
      <c r="H88" s="39"/>
      <c r="I88" s="39"/>
      <c r="J88" s="177">
        <f>BK88</f>
        <v>0</v>
      </c>
      <c r="K88" s="39"/>
      <c r="L88" s="43"/>
      <c r="M88" s="94"/>
      <c r="N88" s="178"/>
      <c r="O88" s="95"/>
      <c r="P88" s="179">
        <f>P89+P248+P261+P274+P295+P381+P395+P433+P456</f>
        <v>0</v>
      </c>
      <c r="Q88" s="95"/>
      <c r="R88" s="179">
        <f>R89+R248+R261+R274+R295+R381+R395+R433+R456</f>
        <v>3538.4987047</v>
      </c>
      <c r="S88" s="95"/>
      <c r="T88" s="180">
        <f>T89+T248+T261+T274+T295+T381+T395+T433+T456</f>
        <v>8.8200000000000003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T88" s="16" t="s">
        <v>75</v>
      </c>
      <c r="AU88" s="16" t="s">
        <v>124</v>
      </c>
      <c r="BK88" s="181">
        <f>BK89+BK248+BK261+BK274+BK295+BK381+BK395+BK433+BK456</f>
        <v>0</v>
      </c>
    </row>
    <row r="89" s="11" customFormat="1" ht="25.92" customHeight="1">
      <c r="A89" s="11"/>
      <c r="B89" s="182"/>
      <c r="C89" s="183"/>
      <c r="D89" s="184" t="s">
        <v>75</v>
      </c>
      <c r="E89" s="185" t="s">
        <v>14</v>
      </c>
      <c r="F89" s="185" t="s">
        <v>147</v>
      </c>
      <c r="G89" s="183"/>
      <c r="H89" s="183"/>
      <c r="I89" s="186"/>
      <c r="J89" s="187">
        <f>BK89</f>
        <v>0</v>
      </c>
      <c r="K89" s="183"/>
      <c r="L89" s="188"/>
      <c r="M89" s="189"/>
      <c r="N89" s="190"/>
      <c r="O89" s="190"/>
      <c r="P89" s="191">
        <f>SUM(P90:P247)</f>
        <v>0</v>
      </c>
      <c r="Q89" s="190"/>
      <c r="R89" s="191">
        <f>SUM(R90:R247)</f>
        <v>324.27523099999991</v>
      </c>
      <c r="S89" s="190"/>
      <c r="T89" s="192">
        <f>SUM(T90:T247)</f>
        <v>0</v>
      </c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R89" s="193" t="s">
        <v>148</v>
      </c>
      <c r="AT89" s="194" t="s">
        <v>75</v>
      </c>
      <c r="AU89" s="194" t="s">
        <v>76</v>
      </c>
      <c r="AY89" s="193" t="s">
        <v>149</v>
      </c>
      <c r="BK89" s="195">
        <f>SUM(BK90:BK247)</f>
        <v>0</v>
      </c>
    </row>
    <row r="90" s="2" customFormat="1" ht="24.15" customHeight="1">
      <c r="A90" s="37"/>
      <c r="B90" s="38"/>
      <c r="C90" s="196" t="s">
        <v>14</v>
      </c>
      <c r="D90" s="196" t="s">
        <v>150</v>
      </c>
      <c r="E90" s="197" t="s">
        <v>151</v>
      </c>
      <c r="F90" s="198" t="s">
        <v>152</v>
      </c>
      <c r="G90" s="199" t="s">
        <v>153</v>
      </c>
      <c r="H90" s="200">
        <v>100</v>
      </c>
      <c r="I90" s="201"/>
      <c r="J90" s="202">
        <f>ROUND(I90*H90,2)</f>
        <v>0</v>
      </c>
      <c r="K90" s="198" t="s">
        <v>154</v>
      </c>
      <c r="L90" s="43"/>
      <c r="M90" s="203" t="s">
        <v>19</v>
      </c>
      <c r="N90" s="204" t="s">
        <v>47</v>
      </c>
      <c r="O90" s="83"/>
      <c r="P90" s="205">
        <f>O90*H90</f>
        <v>0</v>
      </c>
      <c r="Q90" s="205">
        <v>0</v>
      </c>
      <c r="R90" s="205">
        <f>Q90*H90</f>
        <v>0</v>
      </c>
      <c r="S90" s="205">
        <v>0</v>
      </c>
      <c r="T90" s="206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207" t="s">
        <v>148</v>
      </c>
      <c r="AT90" s="207" t="s">
        <v>150</v>
      </c>
      <c r="AU90" s="207" t="s">
        <v>14</v>
      </c>
      <c r="AY90" s="16" t="s">
        <v>149</v>
      </c>
      <c r="BE90" s="208">
        <f>IF(N90="základní",J90,0)</f>
        <v>0</v>
      </c>
      <c r="BF90" s="208">
        <f>IF(N90="snížená",J90,0)</f>
        <v>0</v>
      </c>
      <c r="BG90" s="208">
        <f>IF(N90="zákl. přenesená",J90,0)</f>
        <v>0</v>
      </c>
      <c r="BH90" s="208">
        <f>IF(N90="sníž. přenesená",J90,0)</f>
        <v>0</v>
      </c>
      <c r="BI90" s="208">
        <f>IF(N90="nulová",J90,0)</f>
        <v>0</v>
      </c>
      <c r="BJ90" s="16" t="s">
        <v>14</v>
      </c>
      <c r="BK90" s="208">
        <f>ROUND(I90*H90,2)</f>
        <v>0</v>
      </c>
      <c r="BL90" s="16" t="s">
        <v>148</v>
      </c>
      <c r="BM90" s="207" t="s">
        <v>155</v>
      </c>
    </row>
    <row r="91" s="2" customFormat="1">
      <c r="A91" s="37"/>
      <c r="B91" s="38"/>
      <c r="C91" s="39"/>
      <c r="D91" s="209" t="s">
        <v>156</v>
      </c>
      <c r="E91" s="39"/>
      <c r="F91" s="210" t="s">
        <v>157</v>
      </c>
      <c r="G91" s="39"/>
      <c r="H91" s="39"/>
      <c r="I91" s="211"/>
      <c r="J91" s="39"/>
      <c r="K91" s="39"/>
      <c r="L91" s="43"/>
      <c r="M91" s="212"/>
      <c r="N91" s="213"/>
      <c r="O91" s="83"/>
      <c r="P91" s="83"/>
      <c r="Q91" s="83"/>
      <c r="R91" s="83"/>
      <c r="S91" s="83"/>
      <c r="T91" s="84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16" t="s">
        <v>156</v>
      </c>
      <c r="AU91" s="16" t="s">
        <v>14</v>
      </c>
    </row>
    <row r="92" s="2" customFormat="1">
      <c r="A92" s="37"/>
      <c r="B92" s="38"/>
      <c r="C92" s="39"/>
      <c r="D92" s="214" t="s">
        <v>158</v>
      </c>
      <c r="E92" s="39"/>
      <c r="F92" s="215" t="s">
        <v>159</v>
      </c>
      <c r="G92" s="39"/>
      <c r="H92" s="39"/>
      <c r="I92" s="211"/>
      <c r="J92" s="39"/>
      <c r="K92" s="39"/>
      <c r="L92" s="43"/>
      <c r="M92" s="212"/>
      <c r="N92" s="213"/>
      <c r="O92" s="83"/>
      <c r="P92" s="83"/>
      <c r="Q92" s="83"/>
      <c r="R92" s="83"/>
      <c r="S92" s="83"/>
      <c r="T92" s="84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T92" s="16" t="s">
        <v>158</v>
      </c>
      <c r="AU92" s="16" t="s">
        <v>14</v>
      </c>
    </row>
    <row r="93" s="12" customFormat="1">
      <c r="A93" s="12"/>
      <c r="B93" s="216"/>
      <c r="C93" s="217"/>
      <c r="D93" s="209" t="s">
        <v>160</v>
      </c>
      <c r="E93" s="218" t="s">
        <v>19</v>
      </c>
      <c r="F93" s="219" t="s">
        <v>161</v>
      </c>
      <c r="G93" s="217"/>
      <c r="H93" s="218" t="s">
        <v>19</v>
      </c>
      <c r="I93" s="220"/>
      <c r="J93" s="217"/>
      <c r="K93" s="217"/>
      <c r="L93" s="221"/>
      <c r="M93" s="222"/>
      <c r="N93" s="223"/>
      <c r="O93" s="223"/>
      <c r="P93" s="223"/>
      <c r="Q93" s="223"/>
      <c r="R93" s="223"/>
      <c r="S93" s="223"/>
      <c r="T93" s="224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T93" s="225" t="s">
        <v>160</v>
      </c>
      <c r="AU93" s="225" t="s">
        <v>14</v>
      </c>
      <c r="AV93" s="12" t="s">
        <v>14</v>
      </c>
      <c r="AW93" s="12" t="s">
        <v>35</v>
      </c>
      <c r="AX93" s="12" t="s">
        <v>76</v>
      </c>
      <c r="AY93" s="225" t="s">
        <v>149</v>
      </c>
    </row>
    <row r="94" s="13" customFormat="1">
      <c r="A94" s="13"/>
      <c r="B94" s="226"/>
      <c r="C94" s="227"/>
      <c r="D94" s="209" t="s">
        <v>160</v>
      </c>
      <c r="E94" s="228" t="s">
        <v>162</v>
      </c>
      <c r="F94" s="229" t="s">
        <v>163</v>
      </c>
      <c r="G94" s="227"/>
      <c r="H94" s="230">
        <v>100</v>
      </c>
      <c r="I94" s="231"/>
      <c r="J94" s="227"/>
      <c r="K94" s="227"/>
      <c r="L94" s="232"/>
      <c r="M94" s="233"/>
      <c r="N94" s="234"/>
      <c r="O94" s="234"/>
      <c r="P94" s="234"/>
      <c r="Q94" s="234"/>
      <c r="R94" s="234"/>
      <c r="S94" s="234"/>
      <c r="T94" s="235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6" t="s">
        <v>160</v>
      </c>
      <c r="AU94" s="236" t="s">
        <v>14</v>
      </c>
      <c r="AV94" s="13" t="s">
        <v>96</v>
      </c>
      <c r="AW94" s="13" t="s">
        <v>35</v>
      </c>
      <c r="AX94" s="13" t="s">
        <v>76</v>
      </c>
      <c r="AY94" s="236" t="s">
        <v>149</v>
      </c>
    </row>
    <row r="95" s="13" customFormat="1">
      <c r="A95" s="13"/>
      <c r="B95" s="226"/>
      <c r="C95" s="227"/>
      <c r="D95" s="209" t="s">
        <v>160</v>
      </c>
      <c r="E95" s="228" t="s">
        <v>164</v>
      </c>
      <c r="F95" s="229" t="s">
        <v>165</v>
      </c>
      <c r="G95" s="227"/>
      <c r="H95" s="230">
        <v>100</v>
      </c>
      <c r="I95" s="231"/>
      <c r="J95" s="227"/>
      <c r="K95" s="227"/>
      <c r="L95" s="232"/>
      <c r="M95" s="233"/>
      <c r="N95" s="234"/>
      <c r="O95" s="234"/>
      <c r="P95" s="234"/>
      <c r="Q95" s="234"/>
      <c r="R95" s="234"/>
      <c r="S95" s="234"/>
      <c r="T95" s="235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6" t="s">
        <v>160</v>
      </c>
      <c r="AU95" s="236" t="s">
        <v>14</v>
      </c>
      <c r="AV95" s="13" t="s">
        <v>96</v>
      </c>
      <c r="AW95" s="13" t="s">
        <v>35</v>
      </c>
      <c r="AX95" s="13" t="s">
        <v>14</v>
      </c>
      <c r="AY95" s="236" t="s">
        <v>149</v>
      </c>
    </row>
    <row r="96" s="2" customFormat="1" ht="16.5" customHeight="1">
      <c r="A96" s="37"/>
      <c r="B96" s="38"/>
      <c r="C96" s="196" t="s">
        <v>96</v>
      </c>
      <c r="D96" s="196" t="s">
        <v>150</v>
      </c>
      <c r="E96" s="197" t="s">
        <v>166</v>
      </c>
      <c r="F96" s="198" t="s">
        <v>167</v>
      </c>
      <c r="G96" s="199" t="s">
        <v>153</v>
      </c>
      <c r="H96" s="200">
        <v>100</v>
      </c>
      <c r="I96" s="201"/>
      <c r="J96" s="202">
        <f>ROUND(I96*H96,2)</f>
        <v>0</v>
      </c>
      <c r="K96" s="198" t="s">
        <v>154</v>
      </c>
      <c r="L96" s="43"/>
      <c r="M96" s="203" t="s">
        <v>19</v>
      </c>
      <c r="N96" s="204" t="s">
        <v>47</v>
      </c>
      <c r="O96" s="83"/>
      <c r="P96" s="205">
        <f>O96*H96</f>
        <v>0</v>
      </c>
      <c r="Q96" s="205">
        <v>3.0000000000000001E-05</v>
      </c>
      <c r="R96" s="205">
        <f>Q96*H96</f>
        <v>0.0030000000000000001</v>
      </c>
      <c r="S96" s="205">
        <v>0</v>
      </c>
      <c r="T96" s="206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07" t="s">
        <v>148</v>
      </c>
      <c r="AT96" s="207" t="s">
        <v>150</v>
      </c>
      <c r="AU96" s="207" t="s">
        <v>14</v>
      </c>
      <c r="AY96" s="16" t="s">
        <v>149</v>
      </c>
      <c r="BE96" s="208">
        <f>IF(N96="základní",J96,0)</f>
        <v>0</v>
      </c>
      <c r="BF96" s="208">
        <f>IF(N96="snížená",J96,0)</f>
        <v>0</v>
      </c>
      <c r="BG96" s="208">
        <f>IF(N96="zákl. přenesená",J96,0)</f>
        <v>0</v>
      </c>
      <c r="BH96" s="208">
        <f>IF(N96="sníž. přenesená",J96,0)</f>
        <v>0</v>
      </c>
      <c r="BI96" s="208">
        <f>IF(N96="nulová",J96,0)</f>
        <v>0</v>
      </c>
      <c r="BJ96" s="16" t="s">
        <v>14</v>
      </c>
      <c r="BK96" s="208">
        <f>ROUND(I96*H96,2)</f>
        <v>0</v>
      </c>
      <c r="BL96" s="16" t="s">
        <v>148</v>
      </c>
      <c r="BM96" s="207" t="s">
        <v>168</v>
      </c>
    </row>
    <row r="97" s="2" customFormat="1">
      <c r="A97" s="37"/>
      <c r="B97" s="38"/>
      <c r="C97" s="39"/>
      <c r="D97" s="209" t="s">
        <v>156</v>
      </c>
      <c r="E97" s="39"/>
      <c r="F97" s="210" t="s">
        <v>169</v>
      </c>
      <c r="G97" s="39"/>
      <c r="H97" s="39"/>
      <c r="I97" s="211"/>
      <c r="J97" s="39"/>
      <c r="K97" s="39"/>
      <c r="L97" s="43"/>
      <c r="M97" s="212"/>
      <c r="N97" s="213"/>
      <c r="O97" s="83"/>
      <c r="P97" s="83"/>
      <c r="Q97" s="83"/>
      <c r="R97" s="83"/>
      <c r="S97" s="83"/>
      <c r="T97" s="84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6" t="s">
        <v>156</v>
      </c>
      <c r="AU97" s="16" t="s">
        <v>14</v>
      </c>
    </row>
    <row r="98" s="2" customFormat="1">
      <c r="A98" s="37"/>
      <c r="B98" s="38"/>
      <c r="C98" s="39"/>
      <c r="D98" s="214" t="s">
        <v>158</v>
      </c>
      <c r="E98" s="39"/>
      <c r="F98" s="215" t="s">
        <v>170</v>
      </c>
      <c r="G98" s="39"/>
      <c r="H98" s="39"/>
      <c r="I98" s="211"/>
      <c r="J98" s="39"/>
      <c r="K98" s="39"/>
      <c r="L98" s="43"/>
      <c r="M98" s="212"/>
      <c r="N98" s="213"/>
      <c r="O98" s="83"/>
      <c r="P98" s="83"/>
      <c r="Q98" s="83"/>
      <c r="R98" s="83"/>
      <c r="S98" s="83"/>
      <c r="T98" s="84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16" t="s">
        <v>158</v>
      </c>
      <c r="AU98" s="16" t="s">
        <v>14</v>
      </c>
    </row>
    <row r="99" s="12" customFormat="1">
      <c r="A99" s="12"/>
      <c r="B99" s="216"/>
      <c r="C99" s="217"/>
      <c r="D99" s="209" t="s">
        <v>160</v>
      </c>
      <c r="E99" s="218" t="s">
        <v>19</v>
      </c>
      <c r="F99" s="219" t="s">
        <v>161</v>
      </c>
      <c r="G99" s="217"/>
      <c r="H99" s="218" t="s">
        <v>19</v>
      </c>
      <c r="I99" s="220"/>
      <c r="J99" s="217"/>
      <c r="K99" s="217"/>
      <c r="L99" s="221"/>
      <c r="M99" s="222"/>
      <c r="N99" s="223"/>
      <c r="O99" s="223"/>
      <c r="P99" s="223"/>
      <c r="Q99" s="223"/>
      <c r="R99" s="223"/>
      <c r="S99" s="223"/>
      <c r="T99" s="224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T99" s="225" t="s">
        <v>160</v>
      </c>
      <c r="AU99" s="225" t="s">
        <v>14</v>
      </c>
      <c r="AV99" s="12" t="s">
        <v>14</v>
      </c>
      <c r="AW99" s="12" t="s">
        <v>35</v>
      </c>
      <c r="AX99" s="12" t="s">
        <v>76</v>
      </c>
      <c r="AY99" s="225" t="s">
        <v>149</v>
      </c>
    </row>
    <row r="100" s="13" customFormat="1">
      <c r="A100" s="13"/>
      <c r="B100" s="226"/>
      <c r="C100" s="227"/>
      <c r="D100" s="209" t="s">
        <v>160</v>
      </c>
      <c r="E100" s="228" t="s">
        <v>171</v>
      </c>
      <c r="F100" s="229" t="s">
        <v>172</v>
      </c>
      <c r="G100" s="227"/>
      <c r="H100" s="230">
        <v>100</v>
      </c>
      <c r="I100" s="231"/>
      <c r="J100" s="227"/>
      <c r="K100" s="227"/>
      <c r="L100" s="232"/>
      <c r="M100" s="233"/>
      <c r="N100" s="234"/>
      <c r="O100" s="234"/>
      <c r="P100" s="234"/>
      <c r="Q100" s="234"/>
      <c r="R100" s="234"/>
      <c r="S100" s="234"/>
      <c r="T100" s="235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6" t="s">
        <v>160</v>
      </c>
      <c r="AU100" s="236" t="s">
        <v>14</v>
      </c>
      <c r="AV100" s="13" t="s">
        <v>96</v>
      </c>
      <c r="AW100" s="13" t="s">
        <v>35</v>
      </c>
      <c r="AX100" s="13" t="s">
        <v>76</v>
      </c>
      <c r="AY100" s="236" t="s">
        <v>149</v>
      </c>
    </row>
    <row r="101" s="13" customFormat="1">
      <c r="A101" s="13"/>
      <c r="B101" s="226"/>
      <c r="C101" s="227"/>
      <c r="D101" s="209" t="s">
        <v>160</v>
      </c>
      <c r="E101" s="228" t="s">
        <v>173</v>
      </c>
      <c r="F101" s="229" t="s">
        <v>174</v>
      </c>
      <c r="G101" s="227"/>
      <c r="H101" s="230">
        <v>100</v>
      </c>
      <c r="I101" s="231"/>
      <c r="J101" s="227"/>
      <c r="K101" s="227"/>
      <c r="L101" s="232"/>
      <c r="M101" s="233"/>
      <c r="N101" s="234"/>
      <c r="O101" s="234"/>
      <c r="P101" s="234"/>
      <c r="Q101" s="234"/>
      <c r="R101" s="234"/>
      <c r="S101" s="234"/>
      <c r="T101" s="235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6" t="s">
        <v>160</v>
      </c>
      <c r="AU101" s="236" t="s">
        <v>14</v>
      </c>
      <c r="AV101" s="13" t="s">
        <v>96</v>
      </c>
      <c r="AW101" s="13" t="s">
        <v>35</v>
      </c>
      <c r="AX101" s="13" t="s">
        <v>14</v>
      </c>
      <c r="AY101" s="236" t="s">
        <v>149</v>
      </c>
    </row>
    <row r="102" s="2" customFormat="1" ht="16.5" customHeight="1">
      <c r="A102" s="37"/>
      <c r="B102" s="38"/>
      <c r="C102" s="196" t="s">
        <v>175</v>
      </c>
      <c r="D102" s="196" t="s">
        <v>150</v>
      </c>
      <c r="E102" s="197" t="s">
        <v>176</v>
      </c>
      <c r="F102" s="198" t="s">
        <v>177</v>
      </c>
      <c r="G102" s="199" t="s">
        <v>178</v>
      </c>
      <c r="H102" s="200">
        <v>863.55999999999995</v>
      </c>
      <c r="I102" s="201"/>
      <c r="J102" s="202">
        <f>ROUND(I102*H102,2)</f>
        <v>0</v>
      </c>
      <c r="K102" s="198" t="s">
        <v>154</v>
      </c>
      <c r="L102" s="43"/>
      <c r="M102" s="203" t="s">
        <v>19</v>
      </c>
      <c r="N102" s="204" t="s">
        <v>47</v>
      </c>
      <c r="O102" s="83"/>
      <c r="P102" s="205">
        <f>O102*H102</f>
        <v>0</v>
      </c>
      <c r="Q102" s="205">
        <v>0</v>
      </c>
      <c r="R102" s="205">
        <f>Q102*H102</f>
        <v>0</v>
      </c>
      <c r="S102" s="205">
        <v>0</v>
      </c>
      <c r="T102" s="206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07" t="s">
        <v>148</v>
      </c>
      <c r="AT102" s="207" t="s">
        <v>150</v>
      </c>
      <c r="AU102" s="207" t="s">
        <v>14</v>
      </c>
      <c r="AY102" s="16" t="s">
        <v>149</v>
      </c>
      <c r="BE102" s="208">
        <f>IF(N102="základní",J102,0)</f>
        <v>0</v>
      </c>
      <c r="BF102" s="208">
        <f>IF(N102="snížená",J102,0)</f>
        <v>0</v>
      </c>
      <c r="BG102" s="208">
        <f>IF(N102="zákl. přenesená",J102,0)</f>
        <v>0</v>
      </c>
      <c r="BH102" s="208">
        <f>IF(N102="sníž. přenesená",J102,0)</f>
        <v>0</v>
      </c>
      <c r="BI102" s="208">
        <f>IF(N102="nulová",J102,0)</f>
        <v>0</v>
      </c>
      <c r="BJ102" s="16" t="s">
        <v>14</v>
      </c>
      <c r="BK102" s="208">
        <f>ROUND(I102*H102,2)</f>
        <v>0</v>
      </c>
      <c r="BL102" s="16" t="s">
        <v>148</v>
      </c>
      <c r="BM102" s="207" t="s">
        <v>179</v>
      </c>
    </row>
    <row r="103" s="2" customFormat="1">
      <c r="A103" s="37"/>
      <c r="B103" s="38"/>
      <c r="C103" s="39"/>
      <c r="D103" s="209" t="s">
        <v>156</v>
      </c>
      <c r="E103" s="39"/>
      <c r="F103" s="210" t="s">
        <v>180</v>
      </c>
      <c r="G103" s="39"/>
      <c r="H103" s="39"/>
      <c r="I103" s="211"/>
      <c r="J103" s="39"/>
      <c r="K103" s="39"/>
      <c r="L103" s="43"/>
      <c r="M103" s="212"/>
      <c r="N103" s="213"/>
      <c r="O103" s="83"/>
      <c r="P103" s="83"/>
      <c r="Q103" s="83"/>
      <c r="R103" s="83"/>
      <c r="S103" s="83"/>
      <c r="T103" s="84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6" t="s">
        <v>156</v>
      </c>
      <c r="AU103" s="16" t="s">
        <v>14</v>
      </c>
    </row>
    <row r="104" s="2" customFormat="1">
      <c r="A104" s="37"/>
      <c r="B104" s="38"/>
      <c r="C104" s="39"/>
      <c r="D104" s="214" t="s">
        <v>158</v>
      </c>
      <c r="E104" s="39"/>
      <c r="F104" s="215" t="s">
        <v>181</v>
      </c>
      <c r="G104" s="39"/>
      <c r="H104" s="39"/>
      <c r="I104" s="211"/>
      <c r="J104" s="39"/>
      <c r="K104" s="39"/>
      <c r="L104" s="43"/>
      <c r="M104" s="212"/>
      <c r="N104" s="213"/>
      <c r="O104" s="83"/>
      <c r="P104" s="83"/>
      <c r="Q104" s="83"/>
      <c r="R104" s="83"/>
      <c r="S104" s="83"/>
      <c r="T104" s="84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16" t="s">
        <v>158</v>
      </c>
      <c r="AU104" s="16" t="s">
        <v>14</v>
      </c>
    </row>
    <row r="105" s="12" customFormat="1">
      <c r="A105" s="12"/>
      <c r="B105" s="216"/>
      <c r="C105" s="217"/>
      <c r="D105" s="209" t="s">
        <v>160</v>
      </c>
      <c r="E105" s="218" t="s">
        <v>19</v>
      </c>
      <c r="F105" s="219" t="s">
        <v>161</v>
      </c>
      <c r="G105" s="217"/>
      <c r="H105" s="218" t="s">
        <v>19</v>
      </c>
      <c r="I105" s="220"/>
      <c r="J105" s="217"/>
      <c r="K105" s="217"/>
      <c r="L105" s="221"/>
      <c r="M105" s="222"/>
      <c r="N105" s="223"/>
      <c r="O105" s="223"/>
      <c r="P105" s="223"/>
      <c r="Q105" s="223"/>
      <c r="R105" s="223"/>
      <c r="S105" s="223"/>
      <c r="T105" s="224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T105" s="225" t="s">
        <v>160</v>
      </c>
      <c r="AU105" s="225" t="s">
        <v>14</v>
      </c>
      <c r="AV105" s="12" t="s">
        <v>14</v>
      </c>
      <c r="AW105" s="12" t="s">
        <v>35</v>
      </c>
      <c r="AX105" s="12" t="s">
        <v>76</v>
      </c>
      <c r="AY105" s="225" t="s">
        <v>149</v>
      </c>
    </row>
    <row r="106" s="13" customFormat="1">
      <c r="A106" s="13"/>
      <c r="B106" s="226"/>
      <c r="C106" s="227"/>
      <c r="D106" s="209" t="s">
        <v>160</v>
      </c>
      <c r="E106" s="228" t="s">
        <v>182</v>
      </c>
      <c r="F106" s="229" t="s">
        <v>183</v>
      </c>
      <c r="G106" s="227"/>
      <c r="H106" s="230">
        <v>863.55999999999995</v>
      </c>
      <c r="I106" s="231"/>
      <c r="J106" s="227"/>
      <c r="K106" s="227"/>
      <c r="L106" s="232"/>
      <c r="M106" s="233"/>
      <c r="N106" s="234"/>
      <c r="O106" s="234"/>
      <c r="P106" s="234"/>
      <c r="Q106" s="234"/>
      <c r="R106" s="234"/>
      <c r="S106" s="234"/>
      <c r="T106" s="235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6" t="s">
        <v>160</v>
      </c>
      <c r="AU106" s="236" t="s">
        <v>14</v>
      </c>
      <c r="AV106" s="13" t="s">
        <v>96</v>
      </c>
      <c r="AW106" s="13" t="s">
        <v>35</v>
      </c>
      <c r="AX106" s="13" t="s">
        <v>76</v>
      </c>
      <c r="AY106" s="236" t="s">
        <v>149</v>
      </c>
    </row>
    <row r="107" s="13" customFormat="1">
      <c r="A107" s="13"/>
      <c r="B107" s="226"/>
      <c r="C107" s="227"/>
      <c r="D107" s="209" t="s">
        <v>160</v>
      </c>
      <c r="E107" s="228" t="s">
        <v>184</v>
      </c>
      <c r="F107" s="229" t="s">
        <v>185</v>
      </c>
      <c r="G107" s="227"/>
      <c r="H107" s="230">
        <v>863.55999999999995</v>
      </c>
      <c r="I107" s="231"/>
      <c r="J107" s="227"/>
      <c r="K107" s="227"/>
      <c r="L107" s="232"/>
      <c r="M107" s="233"/>
      <c r="N107" s="234"/>
      <c r="O107" s="234"/>
      <c r="P107" s="234"/>
      <c r="Q107" s="234"/>
      <c r="R107" s="234"/>
      <c r="S107" s="234"/>
      <c r="T107" s="235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6" t="s">
        <v>160</v>
      </c>
      <c r="AU107" s="236" t="s">
        <v>14</v>
      </c>
      <c r="AV107" s="13" t="s">
        <v>96</v>
      </c>
      <c r="AW107" s="13" t="s">
        <v>35</v>
      </c>
      <c r="AX107" s="13" t="s">
        <v>14</v>
      </c>
      <c r="AY107" s="236" t="s">
        <v>149</v>
      </c>
    </row>
    <row r="108" s="2" customFormat="1" ht="16.5" customHeight="1">
      <c r="A108" s="37"/>
      <c r="B108" s="38"/>
      <c r="C108" s="196" t="s">
        <v>148</v>
      </c>
      <c r="D108" s="196" t="s">
        <v>150</v>
      </c>
      <c r="E108" s="197" t="s">
        <v>186</v>
      </c>
      <c r="F108" s="198" t="s">
        <v>187</v>
      </c>
      <c r="G108" s="199" t="s">
        <v>153</v>
      </c>
      <c r="H108" s="200">
        <v>44.600000000000001</v>
      </c>
      <c r="I108" s="201"/>
      <c r="J108" s="202">
        <f>ROUND(I108*H108,2)</f>
        <v>0</v>
      </c>
      <c r="K108" s="198" t="s">
        <v>154</v>
      </c>
      <c r="L108" s="43"/>
      <c r="M108" s="203" t="s">
        <v>19</v>
      </c>
      <c r="N108" s="204" t="s">
        <v>47</v>
      </c>
      <c r="O108" s="83"/>
      <c r="P108" s="205">
        <f>O108*H108</f>
        <v>0</v>
      </c>
      <c r="Q108" s="205">
        <v>0</v>
      </c>
      <c r="R108" s="205">
        <f>Q108*H108</f>
        <v>0</v>
      </c>
      <c r="S108" s="205">
        <v>0</v>
      </c>
      <c r="T108" s="206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07" t="s">
        <v>148</v>
      </c>
      <c r="AT108" s="207" t="s">
        <v>150</v>
      </c>
      <c r="AU108" s="207" t="s">
        <v>14</v>
      </c>
      <c r="AY108" s="16" t="s">
        <v>149</v>
      </c>
      <c r="BE108" s="208">
        <f>IF(N108="základní",J108,0)</f>
        <v>0</v>
      </c>
      <c r="BF108" s="208">
        <f>IF(N108="snížená",J108,0)</f>
        <v>0</v>
      </c>
      <c r="BG108" s="208">
        <f>IF(N108="zákl. přenesená",J108,0)</f>
        <v>0</v>
      </c>
      <c r="BH108" s="208">
        <f>IF(N108="sníž. přenesená",J108,0)</f>
        <v>0</v>
      </c>
      <c r="BI108" s="208">
        <f>IF(N108="nulová",J108,0)</f>
        <v>0</v>
      </c>
      <c r="BJ108" s="16" t="s">
        <v>14</v>
      </c>
      <c r="BK108" s="208">
        <f>ROUND(I108*H108,2)</f>
        <v>0</v>
      </c>
      <c r="BL108" s="16" t="s">
        <v>148</v>
      </c>
      <c r="BM108" s="207" t="s">
        <v>188</v>
      </c>
    </row>
    <row r="109" s="2" customFormat="1">
      <c r="A109" s="37"/>
      <c r="B109" s="38"/>
      <c r="C109" s="39"/>
      <c r="D109" s="209" t="s">
        <v>156</v>
      </c>
      <c r="E109" s="39"/>
      <c r="F109" s="210" t="s">
        <v>189</v>
      </c>
      <c r="G109" s="39"/>
      <c r="H109" s="39"/>
      <c r="I109" s="211"/>
      <c r="J109" s="39"/>
      <c r="K109" s="39"/>
      <c r="L109" s="43"/>
      <c r="M109" s="212"/>
      <c r="N109" s="213"/>
      <c r="O109" s="83"/>
      <c r="P109" s="83"/>
      <c r="Q109" s="83"/>
      <c r="R109" s="83"/>
      <c r="S109" s="83"/>
      <c r="T109" s="84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16" t="s">
        <v>156</v>
      </c>
      <c r="AU109" s="16" t="s">
        <v>14</v>
      </c>
    </row>
    <row r="110" s="2" customFormat="1">
      <c r="A110" s="37"/>
      <c r="B110" s="38"/>
      <c r="C110" s="39"/>
      <c r="D110" s="214" t="s">
        <v>158</v>
      </c>
      <c r="E110" s="39"/>
      <c r="F110" s="215" t="s">
        <v>190</v>
      </c>
      <c r="G110" s="39"/>
      <c r="H110" s="39"/>
      <c r="I110" s="211"/>
      <c r="J110" s="39"/>
      <c r="K110" s="39"/>
      <c r="L110" s="43"/>
      <c r="M110" s="212"/>
      <c r="N110" s="213"/>
      <c r="O110" s="83"/>
      <c r="P110" s="83"/>
      <c r="Q110" s="83"/>
      <c r="R110" s="83"/>
      <c r="S110" s="83"/>
      <c r="T110" s="84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T110" s="16" t="s">
        <v>158</v>
      </c>
      <c r="AU110" s="16" t="s">
        <v>14</v>
      </c>
    </row>
    <row r="111" s="12" customFormat="1">
      <c r="A111" s="12"/>
      <c r="B111" s="216"/>
      <c r="C111" s="217"/>
      <c r="D111" s="209" t="s">
        <v>160</v>
      </c>
      <c r="E111" s="218" t="s">
        <v>19</v>
      </c>
      <c r="F111" s="219" t="s">
        <v>161</v>
      </c>
      <c r="G111" s="217"/>
      <c r="H111" s="218" t="s">
        <v>19</v>
      </c>
      <c r="I111" s="220"/>
      <c r="J111" s="217"/>
      <c r="K111" s="217"/>
      <c r="L111" s="221"/>
      <c r="M111" s="222"/>
      <c r="N111" s="223"/>
      <c r="O111" s="223"/>
      <c r="P111" s="223"/>
      <c r="Q111" s="223"/>
      <c r="R111" s="223"/>
      <c r="S111" s="223"/>
      <c r="T111" s="224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T111" s="225" t="s">
        <v>160</v>
      </c>
      <c r="AU111" s="225" t="s">
        <v>14</v>
      </c>
      <c r="AV111" s="12" t="s">
        <v>14</v>
      </c>
      <c r="AW111" s="12" t="s">
        <v>35</v>
      </c>
      <c r="AX111" s="12" t="s">
        <v>76</v>
      </c>
      <c r="AY111" s="225" t="s">
        <v>149</v>
      </c>
    </row>
    <row r="112" s="13" customFormat="1">
      <c r="A112" s="13"/>
      <c r="B112" s="226"/>
      <c r="C112" s="227"/>
      <c r="D112" s="209" t="s">
        <v>160</v>
      </c>
      <c r="E112" s="228" t="s">
        <v>191</v>
      </c>
      <c r="F112" s="229" t="s">
        <v>192</v>
      </c>
      <c r="G112" s="227"/>
      <c r="H112" s="230">
        <v>446</v>
      </c>
      <c r="I112" s="231"/>
      <c r="J112" s="227"/>
      <c r="K112" s="227"/>
      <c r="L112" s="232"/>
      <c r="M112" s="233"/>
      <c r="N112" s="234"/>
      <c r="O112" s="234"/>
      <c r="P112" s="234"/>
      <c r="Q112" s="234"/>
      <c r="R112" s="234"/>
      <c r="S112" s="234"/>
      <c r="T112" s="235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6" t="s">
        <v>160</v>
      </c>
      <c r="AU112" s="236" t="s">
        <v>14</v>
      </c>
      <c r="AV112" s="13" t="s">
        <v>96</v>
      </c>
      <c r="AW112" s="13" t="s">
        <v>35</v>
      </c>
      <c r="AX112" s="13" t="s">
        <v>76</v>
      </c>
      <c r="AY112" s="236" t="s">
        <v>149</v>
      </c>
    </row>
    <row r="113" s="13" customFormat="1">
      <c r="A113" s="13"/>
      <c r="B113" s="226"/>
      <c r="C113" s="227"/>
      <c r="D113" s="209" t="s">
        <v>160</v>
      </c>
      <c r="E113" s="228" t="s">
        <v>193</v>
      </c>
      <c r="F113" s="229" t="s">
        <v>194</v>
      </c>
      <c r="G113" s="227"/>
      <c r="H113" s="230">
        <v>446</v>
      </c>
      <c r="I113" s="231"/>
      <c r="J113" s="227"/>
      <c r="K113" s="227"/>
      <c r="L113" s="232"/>
      <c r="M113" s="233"/>
      <c r="N113" s="234"/>
      <c r="O113" s="234"/>
      <c r="P113" s="234"/>
      <c r="Q113" s="234"/>
      <c r="R113" s="234"/>
      <c r="S113" s="234"/>
      <c r="T113" s="235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6" t="s">
        <v>160</v>
      </c>
      <c r="AU113" s="236" t="s">
        <v>14</v>
      </c>
      <c r="AV113" s="13" t="s">
        <v>96</v>
      </c>
      <c r="AW113" s="13" t="s">
        <v>35</v>
      </c>
      <c r="AX113" s="13" t="s">
        <v>76</v>
      </c>
      <c r="AY113" s="236" t="s">
        <v>149</v>
      </c>
    </row>
    <row r="114" s="13" customFormat="1">
      <c r="A114" s="13"/>
      <c r="B114" s="226"/>
      <c r="C114" s="227"/>
      <c r="D114" s="209" t="s">
        <v>160</v>
      </c>
      <c r="E114" s="228" t="s">
        <v>195</v>
      </c>
      <c r="F114" s="229" t="s">
        <v>196</v>
      </c>
      <c r="G114" s="227"/>
      <c r="H114" s="230">
        <v>44.600000000000001</v>
      </c>
      <c r="I114" s="231"/>
      <c r="J114" s="227"/>
      <c r="K114" s="227"/>
      <c r="L114" s="232"/>
      <c r="M114" s="233"/>
      <c r="N114" s="234"/>
      <c r="O114" s="234"/>
      <c r="P114" s="234"/>
      <c r="Q114" s="234"/>
      <c r="R114" s="234"/>
      <c r="S114" s="234"/>
      <c r="T114" s="235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6" t="s">
        <v>160</v>
      </c>
      <c r="AU114" s="236" t="s">
        <v>14</v>
      </c>
      <c r="AV114" s="13" t="s">
        <v>96</v>
      </c>
      <c r="AW114" s="13" t="s">
        <v>35</v>
      </c>
      <c r="AX114" s="13" t="s">
        <v>76</v>
      </c>
      <c r="AY114" s="236" t="s">
        <v>149</v>
      </c>
    </row>
    <row r="115" s="13" customFormat="1">
      <c r="A115" s="13"/>
      <c r="B115" s="226"/>
      <c r="C115" s="227"/>
      <c r="D115" s="209" t="s">
        <v>160</v>
      </c>
      <c r="E115" s="228" t="s">
        <v>197</v>
      </c>
      <c r="F115" s="229" t="s">
        <v>198</v>
      </c>
      <c r="G115" s="227"/>
      <c r="H115" s="230">
        <v>44.600000000000001</v>
      </c>
      <c r="I115" s="231"/>
      <c r="J115" s="227"/>
      <c r="K115" s="227"/>
      <c r="L115" s="232"/>
      <c r="M115" s="233"/>
      <c r="N115" s="234"/>
      <c r="O115" s="234"/>
      <c r="P115" s="234"/>
      <c r="Q115" s="234"/>
      <c r="R115" s="234"/>
      <c r="S115" s="234"/>
      <c r="T115" s="235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6" t="s">
        <v>160</v>
      </c>
      <c r="AU115" s="236" t="s">
        <v>14</v>
      </c>
      <c r="AV115" s="13" t="s">
        <v>96</v>
      </c>
      <c r="AW115" s="13" t="s">
        <v>35</v>
      </c>
      <c r="AX115" s="13" t="s">
        <v>14</v>
      </c>
      <c r="AY115" s="236" t="s">
        <v>149</v>
      </c>
    </row>
    <row r="116" s="2" customFormat="1" ht="24.15" customHeight="1">
      <c r="A116" s="37"/>
      <c r="B116" s="38"/>
      <c r="C116" s="196" t="s">
        <v>199</v>
      </c>
      <c r="D116" s="196" t="s">
        <v>150</v>
      </c>
      <c r="E116" s="197" t="s">
        <v>200</v>
      </c>
      <c r="F116" s="198" t="s">
        <v>201</v>
      </c>
      <c r="G116" s="199" t="s">
        <v>202</v>
      </c>
      <c r="H116" s="200">
        <v>974.95000000000005</v>
      </c>
      <c r="I116" s="201"/>
      <c r="J116" s="202">
        <f>ROUND(I116*H116,2)</f>
        <v>0</v>
      </c>
      <c r="K116" s="198" t="s">
        <v>154</v>
      </c>
      <c r="L116" s="43"/>
      <c r="M116" s="203" t="s">
        <v>19</v>
      </c>
      <c r="N116" s="204" t="s">
        <v>47</v>
      </c>
      <c r="O116" s="83"/>
      <c r="P116" s="205">
        <f>O116*H116</f>
        <v>0</v>
      </c>
      <c r="Q116" s="205">
        <v>0</v>
      </c>
      <c r="R116" s="205">
        <f>Q116*H116</f>
        <v>0</v>
      </c>
      <c r="S116" s="205">
        <v>0</v>
      </c>
      <c r="T116" s="206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07" t="s">
        <v>148</v>
      </c>
      <c r="AT116" s="207" t="s">
        <v>150</v>
      </c>
      <c r="AU116" s="207" t="s">
        <v>14</v>
      </c>
      <c r="AY116" s="16" t="s">
        <v>149</v>
      </c>
      <c r="BE116" s="208">
        <f>IF(N116="základní",J116,0)</f>
        <v>0</v>
      </c>
      <c r="BF116" s="208">
        <f>IF(N116="snížená",J116,0)</f>
        <v>0</v>
      </c>
      <c r="BG116" s="208">
        <f>IF(N116="zákl. přenesená",J116,0)</f>
        <v>0</v>
      </c>
      <c r="BH116" s="208">
        <f>IF(N116="sníž. přenesená",J116,0)</f>
        <v>0</v>
      </c>
      <c r="BI116" s="208">
        <f>IF(N116="nulová",J116,0)</f>
        <v>0</v>
      </c>
      <c r="BJ116" s="16" t="s">
        <v>14</v>
      </c>
      <c r="BK116" s="208">
        <f>ROUND(I116*H116,2)</f>
        <v>0</v>
      </c>
      <c r="BL116" s="16" t="s">
        <v>148</v>
      </c>
      <c r="BM116" s="207" t="s">
        <v>203</v>
      </c>
    </row>
    <row r="117" s="2" customFormat="1">
      <c r="A117" s="37"/>
      <c r="B117" s="38"/>
      <c r="C117" s="39"/>
      <c r="D117" s="209" t="s">
        <v>156</v>
      </c>
      <c r="E117" s="39"/>
      <c r="F117" s="210" t="s">
        <v>204</v>
      </c>
      <c r="G117" s="39"/>
      <c r="H117" s="39"/>
      <c r="I117" s="211"/>
      <c r="J117" s="39"/>
      <c r="K117" s="39"/>
      <c r="L117" s="43"/>
      <c r="M117" s="212"/>
      <c r="N117" s="213"/>
      <c r="O117" s="83"/>
      <c r="P117" s="83"/>
      <c r="Q117" s="83"/>
      <c r="R117" s="83"/>
      <c r="S117" s="83"/>
      <c r="T117" s="84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156</v>
      </c>
      <c r="AU117" s="16" t="s">
        <v>14</v>
      </c>
    </row>
    <row r="118" s="2" customFormat="1">
      <c r="A118" s="37"/>
      <c r="B118" s="38"/>
      <c r="C118" s="39"/>
      <c r="D118" s="214" t="s">
        <v>158</v>
      </c>
      <c r="E118" s="39"/>
      <c r="F118" s="215" t="s">
        <v>205</v>
      </c>
      <c r="G118" s="39"/>
      <c r="H118" s="39"/>
      <c r="I118" s="211"/>
      <c r="J118" s="39"/>
      <c r="K118" s="39"/>
      <c r="L118" s="43"/>
      <c r="M118" s="212"/>
      <c r="N118" s="213"/>
      <c r="O118" s="83"/>
      <c r="P118" s="83"/>
      <c r="Q118" s="83"/>
      <c r="R118" s="83"/>
      <c r="S118" s="83"/>
      <c r="T118" s="84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158</v>
      </c>
      <c r="AU118" s="16" t="s">
        <v>14</v>
      </c>
    </row>
    <row r="119" s="12" customFormat="1">
      <c r="A119" s="12"/>
      <c r="B119" s="216"/>
      <c r="C119" s="217"/>
      <c r="D119" s="209" t="s">
        <v>160</v>
      </c>
      <c r="E119" s="218" t="s">
        <v>19</v>
      </c>
      <c r="F119" s="219" t="s">
        <v>161</v>
      </c>
      <c r="G119" s="217"/>
      <c r="H119" s="218" t="s">
        <v>19</v>
      </c>
      <c r="I119" s="220"/>
      <c r="J119" s="217"/>
      <c r="K119" s="217"/>
      <c r="L119" s="221"/>
      <c r="M119" s="222"/>
      <c r="N119" s="223"/>
      <c r="O119" s="223"/>
      <c r="P119" s="223"/>
      <c r="Q119" s="223"/>
      <c r="R119" s="223"/>
      <c r="S119" s="223"/>
      <c r="T119" s="224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T119" s="225" t="s">
        <v>160</v>
      </c>
      <c r="AU119" s="225" t="s">
        <v>14</v>
      </c>
      <c r="AV119" s="12" t="s">
        <v>14</v>
      </c>
      <c r="AW119" s="12" t="s">
        <v>35</v>
      </c>
      <c r="AX119" s="12" t="s">
        <v>76</v>
      </c>
      <c r="AY119" s="225" t="s">
        <v>149</v>
      </c>
    </row>
    <row r="120" s="13" customFormat="1">
      <c r="A120" s="13"/>
      <c r="B120" s="226"/>
      <c r="C120" s="227"/>
      <c r="D120" s="209" t="s">
        <v>160</v>
      </c>
      <c r="E120" s="228" t="s">
        <v>206</v>
      </c>
      <c r="F120" s="229" t="s">
        <v>207</v>
      </c>
      <c r="G120" s="227"/>
      <c r="H120" s="230">
        <v>974.95000000000005</v>
      </c>
      <c r="I120" s="231"/>
      <c r="J120" s="227"/>
      <c r="K120" s="227"/>
      <c r="L120" s="232"/>
      <c r="M120" s="233"/>
      <c r="N120" s="234"/>
      <c r="O120" s="234"/>
      <c r="P120" s="234"/>
      <c r="Q120" s="234"/>
      <c r="R120" s="234"/>
      <c r="S120" s="234"/>
      <c r="T120" s="235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6" t="s">
        <v>160</v>
      </c>
      <c r="AU120" s="236" t="s">
        <v>14</v>
      </c>
      <c r="AV120" s="13" t="s">
        <v>96</v>
      </c>
      <c r="AW120" s="13" t="s">
        <v>35</v>
      </c>
      <c r="AX120" s="13" t="s">
        <v>76</v>
      </c>
      <c r="AY120" s="236" t="s">
        <v>149</v>
      </c>
    </row>
    <row r="121" s="13" customFormat="1">
      <c r="A121" s="13"/>
      <c r="B121" s="226"/>
      <c r="C121" s="227"/>
      <c r="D121" s="209" t="s">
        <v>160</v>
      </c>
      <c r="E121" s="228" t="s">
        <v>117</v>
      </c>
      <c r="F121" s="229" t="s">
        <v>208</v>
      </c>
      <c r="G121" s="227"/>
      <c r="H121" s="230">
        <v>974.95000000000005</v>
      </c>
      <c r="I121" s="231"/>
      <c r="J121" s="227"/>
      <c r="K121" s="227"/>
      <c r="L121" s="232"/>
      <c r="M121" s="233"/>
      <c r="N121" s="234"/>
      <c r="O121" s="234"/>
      <c r="P121" s="234"/>
      <c r="Q121" s="234"/>
      <c r="R121" s="234"/>
      <c r="S121" s="234"/>
      <c r="T121" s="235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6" t="s">
        <v>160</v>
      </c>
      <c r="AU121" s="236" t="s">
        <v>14</v>
      </c>
      <c r="AV121" s="13" t="s">
        <v>96</v>
      </c>
      <c r="AW121" s="13" t="s">
        <v>35</v>
      </c>
      <c r="AX121" s="13" t="s">
        <v>14</v>
      </c>
      <c r="AY121" s="236" t="s">
        <v>149</v>
      </c>
    </row>
    <row r="122" s="2" customFormat="1" ht="21.75" customHeight="1">
      <c r="A122" s="37"/>
      <c r="B122" s="38"/>
      <c r="C122" s="196" t="s">
        <v>209</v>
      </c>
      <c r="D122" s="196" t="s">
        <v>150</v>
      </c>
      <c r="E122" s="197" t="s">
        <v>210</v>
      </c>
      <c r="F122" s="198" t="s">
        <v>211</v>
      </c>
      <c r="G122" s="199" t="s">
        <v>202</v>
      </c>
      <c r="H122" s="200">
        <v>10.800000000000001</v>
      </c>
      <c r="I122" s="201"/>
      <c r="J122" s="202">
        <f>ROUND(I122*H122,2)</f>
        <v>0</v>
      </c>
      <c r="K122" s="198" t="s">
        <v>154</v>
      </c>
      <c r="L122" s="43"/>
      <c r="M122" s="203" t="s">
        <v>19</v>
      </c>
      <c r="N122" s="204" t="s">
        <v>47</v>
      </c>
      <c r="O122" s="83"/>
      <c r="P122" s="205">
        <f>O122*H122</f>
        <v>0</v>
      </c>
      <c r="Q122" s="205">
        <v>0</v>
      </c>
      <c r="R122" s="205">
        <f>Q122*H122</f>
        <v>0</v>
      </c>
      <c r="S122" s="205">
        <v>0</v>
      </c>
      <c r="T122" s="206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07" t="s">
        <v>212</v>
      </c>
      <c r="AT122" s="207" t="s">
        <v>150</v>
      </c>
      <c r="AU122" s="207" t="s">
        <v>14</v>
      </c>
      <c r="AY122" s="16" t="s">
        <v>149</v>
      </c>
      <c r="BE122" s="208">
        <f>IF(N122="základní",J122,0)</f>
        <v>0</v>
      </c>
      <c r="BF122" s="208">
        <f>IF(N122="snížená",J122,0)</f>
        <v>0</v>
      </c>
      <c r="BG122" s="208">
        <f>IF(N122="zákl. přenesená",J122,0)</f>
        <v>0</v>
      </c>
      <c r="BH122" s="208">
        <f>IF(N122="sníž. přenesená",J122,0)</f>
        <v>0</v>
      </c>
      <c r="BI122" s="208">
        <f>IF(N122="nulová",J122,0)</f>
        <v>0</v>
      </c>
      <c r="BJ122" s="16" t="s">
        <v>14</v>
      </c>
      <c r="BK122" s="208">
        <f>ROUND(I122*H122,2)</f>
        <v>0</v>
      </c>
      <c r="BL122" s="16" t="s">
        <v>212</v>
      </c>
      <c r="BM122" s="207" t="s">
        <v>213</v>
      </c>
    </row>
    <row r="123" s="2" customFormat="1">
      <c r="A123" s="37"/>
      <c r="B123" s="38"/>
      <c r="C123" s="39"/>
      <c r="D123" s="209" t="s">
        <v>156</v>
      </c>
      <c r="E123" s="39"/>
      <c r="F123" s="210" t="s">
        <v>214</v>
      </c>
      <c r="G123" s="39"/>
      <c r="H123" s="39"/>
      <c r="I123" s="211"/>
      <c r="J123" s="39"/>
      <c r="K123" s="39"/>
      <c r="L123" s="43"/>
      <c r="M123" s="212"/>
      <c r="N123" s="213"/>
      <c r="O123" s="83"/>
      <c r="P123" s="83"/>
      <c r="Q123" s="83"/>
      <c r="R123" s="83"/>
      <c r="S123" s="83"/>
      <c r="T123" s="84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156</v>
      </c>
      <c r="AU123" s="16" t="s">
        <v>14</v>
      </c>
    </row>
    <row r="124" s="2" customFormat="1">
      <c r="A124" s="37"/>
      <c r="B124" s="38"/>
      <c r="C124" s="39"/>
      <c r="D124" s="214" t="s">
        <v>158</v>
      </c>
      <c r="E124" s="39"/>
      <c r="F124" s="215" t="s">
        <v>215</v>
      </c>
      <c r="G124" s="39"/>
      <c r="H124" s="39"/>
      <c r="I124" s="211"/>
      <c r="J124" s="39"/>
      <c r="K124" s="39"/>
      <c r="L124" s="43"/>
      <c r="M124" s="212"/>
      <c r="N124" s="213"/>
      <c r="O124" s="83"/>
      <c r="P124" s="83"/>
      <c r="Q124" s="83"/>
      <c r="R124" s="83"/>
      <c r="S124" s="83"/>
      <c r="T124" s="84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158</v>
      </c>
      <c r="AU124" s="16" t="s">
        <v>14</v>
      </c>
    </row>
    <row r="125" s="2" customFormat="1" ht="16.5" customHeight="1">
      <c r="A125" s="37"/>
      <c r="B125" s="38"/>
      <c r="C125" s="196" t="s">
        <v>216</v>
      </c>
      <c r="D125" s="196" t="s">
        <v>150</v>
      </c>
      <c r="E125" s="197" t="s">
        <v>217</v>
      </c>
      <c r="F125" s="198" t="s">
        <v>218</v>
      </c>
      <c r="G125" s="199" t="s">
        <v>202</v>
      </c>
      <c r="H125" s="200">
        <v>17.280000000000001</v>
      </c>
      <c r="I125" s="201"/>
      <c r="J125" s="202">
        <f>ROUND(I125*H125,2)</f>
        <v>0</v>
      </c>
      <c r="K125" s="198" t="s">
        <v>154</v>
      </c>
      <c r="L125" s="43"/>
      <c r="M125" s="203" t="s">
        <v>19</v>
      </c>
      <c r="N125" s="204" t="s">
        <v>47</v>
      </c>
      <c r="O125" s="83"/>
      <c r="P125" s="205">
        <f>O125*H125</f>
        <v>0</v>
      </c>
      <c r="Q125" s="205">
        <v>0</v>
      </c>
      <c r="R125" s="205">
        <f>Q125*H125</f>
        <v>0</v>
      </c>
      <c r="S125" s="205">
        <v>0</v>
      </c>
      <c r="T125" s="206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07" t="s">
        <v>212</v>
      </c>
      <c r="AT125" s="207" t="s">
        <v>150</v>
      </c>
      <c r="AU125" s="207" t="s">
        <v>14</v>
      </c>
      <c r="AY125" s="16" t="s">
        <v>149</v>
      </c>
      <c r="BE125" s="208">
        <f>IF(N125="základní",J125,0)</f>
        <v>0</v>
      </c>
      <c r="BF125" s="208">
        <f>IF(N125="snížená",J125,0)</f>
        <v>0</v>
      </c>
      <c r="BG125" s="208">
        <f>IF(N125="zákl. přenesená",J125,0)</f>
        <v>0</v>
      </c>
      <c r="BH125" s="208">
        <f>IF(N125="sníž. přenesená",J125,0)</f>
        <v>0</v>
      </c>
      <c r="BI125" s="208">
        <f>IF(N125="nulová",J125,0)</f>
        <v>0</v>
      </c>
      <c r="BJ125" s="16" t="s">
        <v>14</v>
      </c>
      <c r="BK125" s="208">
        <f>ROUND(I125*H125,2)</f>
        <v>0</v>
      </c>
      <c r="BL125" s="16" t="s">
        <v>212</v>
      </c>
      <c r="BM125" s="207" t="s">
        <v>219</v>
      </c>
    </row>
    <row r="126" s="2" customFormat="1">
      <c r="A126" s="37"/>
      <c r="B126" s="38"/>
      <c r="C126" s="39"/>
      <c r="D126" s="209" t="s">
        <v>156</v>
      </c>
      <c r="E126" s="39"/>
      <c r="F126" s="210" t="s">
        <v>220</v>
      </c>
      <c r="G126" s="39"/>
      <c r="H126" s="39"/>
      <c r="I126" s="211"/>
      <c r="J126" s="39"/>
      <c r="K126" s="39"/>
      <c r="L126" s="43"/>
      <c r="M126" s="212"/>
      <c r="N126" s="213"/>
      <c r="O126" s="83"/>
      <c r="P126" s="83"/>
      <c r="Q126" s="83"/>
      <c r="R126" s="83"/>
      <c r="S126" s="83"/>
      <c r="T126" s="84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156</v>
      </c>
      <c r="AU126" s="16" t="s">
        <v>14</v>
      </c>
    </row>
    <row r="127" s="2" customFormat="1">
      <c r="A127" s="37"/>
      <c r="B127" s="38"/>
      <c r="C127" s="39"/>
      <c r="D127" s="214" t="s">
        <v>158</v>
      </c>
      <c r="E127" s="39"/>
      <c r="F127" s="215" t="s">
        <v>221</v>
      </c>
      <c r="G127" s="39"/>
      <c r="H127" s="39"/>
      <c r="I127" s="211"/>
      <c r="J127" s="39"/>
      <c r="K127" s="39"/>
      <c r="L127" s="43"/>
      <c r="M127" s="212"/>
      <c r="N127" s="213"/>
      <c r="O127" s="83"/>
      <c r="P127" s="83"/>
      <c r="Q127" s="83"/>
      <c r="R127" s="83"/>
      <c r="S127" s="83"/>
      <c r="T127" s="84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158</v>
      </c>
      <c r="AU127" s="16" t="s">
        <v>14</v>
      </c>
    </row>
    <row r="128" s="2" customFormat="1" ht="16.5" customHeight="1">
      <c r="A128" s="37"/>
      <c r="B128" s="38"/>
      <c r="C128" s="196" t="s">
        <v>222</v>
      </c>
      <c r="D128" s="196" t="s">
        <v>150</v>
      </c>
      <c r="E128" s="197" t="s">
        <v>223</v>
      </c>
      <c r="F128" s="198" t="s">
        <v>224</v>
      </c>
      <c r="G128" s="199" t="s">
        <v>153</v>
      </c>
      <c r="H128" s="200">
        <v>27</v>
      </c>
      <c r="I128" s="201"/>
      <c r="J128" s="202">
        <f>ROUND(I128*H128,2)</f>
        <v>0</v>
      </c>
      <c r="K128" s="198" t="s">
        <v>154</v>
      </c>
      <c r="L128" s="43"/>
      <c r="M128" s="203" t="s">
        <v>19</v>
      </c>
      <c r="N128" s="204" t="s">
        <v>47</v>
      </c>
      <c r="O128" s="83"/>
      <c r="P128" s="205">
        <f>O128*H128</f>
        <v>0</v>
      </c>
      <c r="Q128" s="205">
        <v>0.00069999999999999999</v>
      </c>
      <c r="R128" s="205">
        <f>Q128*H128</f>
        <v>0.0189</v>
      </c>
      <c r="S128" s="205">
        <v>0</v>
      </c>
      <c r="T128" s="206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07" t="s">
        <v>212</v>
      </c>
      <c r="AT128" s="207" t="s">
        <v>150</v>
      </c>
      <c r="AU128" s="207" t="s">
        <v>14</v>
      </c>
      <c r="AY128" s="16" t="s">
        <v>149</v>
      </c>
      <c r="BE128" s="208">
        <f>IF(N128="základní",J128,0)</f>
        <v>0</v>
      </c>
      <c r="BF128" s="208">
        <f>IF(N128="snížená",J128,0)</f>
        <v>0</v>
      </c>
      <c r="BG128" s="208">
        <f>IF(N128="zákl. přenesená",J128,0)</f>
        <v>0</v>
      </c>
      <c r="BH128" s="208">
        <f>IF(N128="sníž. přenesená",J128,0)</f>
        <v>0</v>
      </c>
      <c r="BI128" s="208">
        <f>IF(N128="nulová",J128,0)</f>
        <v>0</v>
      </c>
      <c r="BJ128" s="16" t="s">
        <v>14</v>
      </c>
      <c r="BK128" s="208">
        <f>ROUND(I128*H128,2)</f>
        <v>0</v>
      </c>
      <c r="BL128" s="16" t="s">
        <v>212</v>
      </c>
      <c r="BM128" s="207" t="s">
        <v>225</v>
      </c>
    </row>
    <row r="129" s="2" customFormat="1">
      <c r="A129" s="37"/>
      <c r="B129" s="38"/>
      <c r="C129" s="39"/>
      <c r="D129" s="209" t="s">
        <v>156</v>
      </c>
      <c r="E129" s="39"/>
      <c r="F129" s="210" t="s">
        <v>226</v>
      </c>
      <c r="G129" s="39"/>
      <c r="H129" s="39"/>
      <c r="I129" s="211"/>
      <c r="J129" s="39"/>
      <c r="K129" s="39"/>
      <c r="L129" s="43"/>
      <c r="M129" s="212"/>
      <c r="N129" s="213"/>
      <c r="O129" s="83"/>
      <c r="P129" s="83"/>
      <c r="Q129" s="83"/>
      <c r="R129" s="83"/>
      <c r="S129" s="83"/>
      <c r="T129" s="84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156</v>
      </c>
      <c r="AU129" s="16" t="s">
        <v>14</v>
      </c>
    </row>
    <row r="130" s="2" customFormat="1">
      <c r="A130" s="37"/>
      <c r="B130" s="38"/>
      <c r="C130" s="39"/>
      <c r="D130" s="214" t="s">
        <v>158</v>
      </c>
      <c r="E130" s="39"/>
      <c r="F130" s="215" t="s">
        <v>227</v>
      </c>
      <c r="G130" s="39"/>
      <c r="H130" s="39"/>
      <c r="I130" s="211"/>
      <c r="J130" s="39"/>
      <c r="K130" s="39"/>
      <c r="L130" s="43"/>
      <c r="M130" s="212"/>
      <c r="N130" s="213"/>
      <c r="O130" s="83"/>
      <c r="P130" s="83"/>
      <c r="Q130" s="83"/>
      <c r="R130" s="83"/>
      <c r="S130" s="83"/>
      <c r="T130" s="84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158</v>
      </c>
      <c r="AU130" s="16" t="s">
        <v>14</v>
      </c>
    </row>
    <row r="131" s="2" customFormat="1" ht="21.75" customHeight="1">
      <c r="A131" s="37"/>
      <c r="B131" s="38"/>
      <c r="C131" s="196" t="s">
        <v>228</v>
      </c>
      <c r="D131" s="196" t="s">
        <v>150</v>
      </c>
      <c r="E131" s="197" t="s">
        <v>229</v>
      </c>
      <c r="F131" s="198" t="s">
        <v>230</v>
      </c>
      <c r="G131" s="199" t="s">
        <v>202</v>
      </c>
      <c r="H131" s="200">
        <v>185.65000000000001</v>
      </c>
      <c r="I131" s="201"/>
      <c r="J131" s="202">
        <f>ROUND(I131*H131,2)</f>
        <v>0</v>
      </c>
      <c r="K131" s="198" t="s">
        <v>154</v>
      </c>
      <c r="L131" s="43"/>
      <c r="M131" s="203" t="s">
        <v>19</v>
      </c>
      <c r="N131" s="204" t="s">
        <v>47</v>
      </c>
      <c r="O131" s="83"/>
      <c r="P131" s="205">
        <f>O131*H131</f>
        <v>0</v>
      </c>
      <c r="Q131" s="205">
        <v>0</v>
      </c>
      <c r="R131" s="205">
        <f>Q131*H131</f>
        <v>0</v>
      </c>
      <c r="S131" s="205">
        <v>0</v>
      </c>
      <c r="T131" s="206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07" t="s">
        <v>148</v>
      </c>
      <c r="AT131" s="207" t="s">
        <v>150</v>
      </c>
      <c r="AU131" s="207" t="s">
        <v>14</v>
      </c>
      <c r="AY131" s="16" t="s">
        <v>149</v>
      </c>
      <c r="BE131" s="208">
        <f>IF(N131="základní",J131,0)</f>
        <v>0</v>
      </c>
      <c r="BF131" s="208">
        <f>IF(N131="snížená",J131,0)</f>
        <v>0</v>
      </c>
      <c r="BG131" s="208">
        <f>IF(N131="zákl. přenesená",J131,0)</f>
        <v>0</v>
      </c>
      <c r="BH131" s="208">
        <f>IF(N131="sníž. přenesená",J131,0)</f>
        <v>0</v>
      </c>
      <c r="BI131" s="208">
        <f>IF(N131="nulová",J131,0)</f>
        <v>0</v>
      </c>
      <c r="BJ131" s="16" t="s">
        <v>14</v>
      </c>
      <c r="BK131" s="208">
        <f>ROUND(I131*H131,2)</f>
        <v>0</v>
      </c>
      <c r="BL131" s="16" t="s">
        <v>148</v>
      </c>
      <c r="BM131" s="207" t="s">
        <v>231</v>
      </c>
    </row>
    <row r="132" s="2" customFormat="1">
      <c r="A132" s="37"/>
      <c r="B132" s="38"/>
      <c r="C132" s="39"/>
      <c r="D132" s="209" t="s">
        <v>156</v>
      </c>
      <c r="E132" s="39"/>
      <c r="F132" s="210" t="s">
        <v>232</v>
      </c>
      <c r="G132" s="39"/>
      <c r="H132" s="39"/>
      <c r="I132" s="211"/>
      <c r="J132" s="39"/>
      <c r="K132" s="39"/>
      <c r="L132" s="43"/>
      <c r="M132" s="212"/>
      <c r="N132" s="213"/>
      <c r="O132" s="83"/>
      <c r="P132" s="83"/>
      <c r="Q132" s="83"/>
      <c r="R132" s="83"/>
      <c r="S132" s="83"/>
      <c r="T132" s="84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156</v>
      </c>
      <c r="AU132" s="16" t="s">
        <v>14</v>
      </c>
    </row>
    <row r="133" s="2" customFormat="1">
      <c r="A133" s="37"/>
      <c r="B133" s="38"/>
      <c r="C133" s="39"/>
      <c r="D133" s="214" t="s">
        <v>158</v>
      </c>
      <c r="E133" s="39"/>
      <c r="F133" s="215" t="s">
        <v>233</v>
      </c>
      <c r="G133" s="39"/>
      <c r="H133" s="39"/>
      <c r="I133" s="211"/>
      <c r="J133" s="39"/>
      <c r="K133" s="39"/>
      <c r="L133" s="43"/>
      <c r="M133" s="212"/>
      <c r="N133" s="213"/>
      <c r="O133" s="83"/>
      <c r="P133" s="83"/>
      <c r="Q133" s="83"/>
      <c r="R133" s="83"/>
      <c r="S133" s="83"/>
      <c r="T133" s="84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158</v>
      </c>
      <c r="AU133" s="16" t="s">
        <v>14</v>
      </c>
    </row>
    <row r="134" s="12" customFormat="1">
      <c r="A134" s="12"/>
      <c r="B134" s="216"/>
      <c r="C134" s="217"/>
      <c r="D134" s="209" t="s">
        <v>160</v>
      </c>
      <c r="E134" s="218" t="s">
        <v>19</v>
      </c>
      <c r="F134" s="219" t="s">
        <v>161</v>
      </c>
      <c r="G134" s="217"/>
      <c r="H134" s="218" t="s">
        <v>19</v>
      </c>
      <c r="I134" s="220"/>
      <c r="J134" s="217"/>
      <c r="K134" s="217"/>
      <c r="L134" s="221"/>
      <c r="M134" s="222"/>
      <c r="N134" s="223"/>
      <c r="O134" s="223"/>
      <c r="P134" s="223"/>
      <c r="Q134" s="223"/>
      <c r="R134" s="223"/>
      <c r="S134" s="223"/>
      <c r="T134" s="224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T134" s="225" t="s">
        <v>160</v>
      </c>
      <c r="AU134" s="225" t="s">
        <v>14</v>
      </c>
      <c r="AV134" s="12" t="s">
        <v>14</v>
      </c>
      <c r="AW134" s="12" t="s">
        <v>35</v>
      </c>
      <c r="AX134" s="12" t="s">
        <v>76</v>
      </c>
      <c r="AY134" s="225" t="s">
        <v>149</v>
      </c>
    </row>
    <row r="135" s="13" customFormat="1">
      <c r="A135" s="13"/>
      <c r="B135" s="226"/>
      <c r="C135" s="227"/>
      <c r="D135" s="209" t="s">
        <v>160</v>
      </c>
      <c r="E135" s="228" t="s">
        <v>234</v>
      </c>
      <c r="F135" s="229" t="s">
        <v>235</v>
      </c>
      <c r="G135" s="227"/>
      <c r="H135" s="230">
        <v>128.46000000000001</v>
      </c>
      <c r="I135" s="231"/>
      <c r="J135" s="227"/>
      <c r="K135" s="227"/>
      <c r="L135" s="232"/>
      <c r="M135" s="233"/>
      <c r="N135" s="234"/>
      <c r="O135" s="234"/>
      <c r="P135" s="234"/>
      <c r="Q135" s="234"/>
      <c r="R135" s="234"/>
      <c r="S135" s="234"/>
      <c r="T135" s="23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6" t="s">
        <v>160</v>
      </c>
      <c r="AU135" s="236" t="s">
        <v>14</v>
      </c>
      <c r="AV135" s="13" t="s">
        <v>96</v>
      </c>
      <c r="AW135" s="13" t="s">
        <v>35</v>
      </c>
      <c r="AX135" s="13" t="s">
        <v>76</v>
      </c>
      <c r="AY135" s="236" t="s">
        <v>149</v>
      </c>
    </row>
    <row r="136" s="13" customFormat="1">
      <c r="A136" s="13"/>
      <c r="B136" s="226"/>
      <c r="C136" s="227"/>
      <c r="D136" s="209" t="s">
        <v>160</v>
      </c>
      <c r="E136" s="228" t="s">
        <v>119</v>
      </c>
      <c r="F136" s="229" t="s">
        <v>236</v>
      </c>
      <c r="G136" s="227"/>
      <c r="H136" s="230">
        <v>57.189999999999998</v>
      </c>
      <c r="I136" s="231"/>
      <c r="J136" s="227"/>
      <c r="K136" s="227"/>
      <c r="L136" s="232"/>
      <c r="M136" s="233"/>
      <c r="N136" s="234"/>
      <c r="O136" s="234"/>
      <c r="P136" s="234"/>
      <c r="Q136" s="234"/>
      <c r="R136" s="234"/>
      <c r="S136" s="234"/>
      <c r="T136" s="23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6" t="s">
        <v>160</v>
      </c>
      <c r="AU136" s="236" t="s">
        <v>14</v>
      </c>
      <c r="AV136" s="13" t="s">
        <v>96</v>
      </c>
      <c r="AW136" s="13" t="s">
        <v>35</v>
      </c>
      <c r="AX136" s="13" t="s">
        <v>76</v>
      </c>
      <c r="AY136" s="236" t="s">
        <v>149</v>
      </c>
    </row>
    <row r="137" s="13" customFormat="1">
      <c r="A137" s="13"/>
      <c r="B137" s="226"/>
      <c r="C137" s="227"/>
      <c r="D137" s="209" t="s">
        <v>160</v>
      </c>
      <c r="E137" s="228" t="s">
        <v>237</v>
      </c>
      <c r="F137" s="229" t="s">
        <v>238</v>
      </c>
      <c r="G137" s="227"/>
      <c r="H137" s="230">
        <v>185.65000000000001</v>
      </c>
      <c r="I137" s="231"/>
      <c r="J137" s="227"/>
      <c r="K137" s="227"/>
      <c r="L137" s="232"/>
      <c r="M137" s="233"/>
      <c r="N137" s="234"/>
      <c r="O137" s="234"/>
      <c r="P137" s="234"/>
      <c r="Q137" s="234"/>
      <c r="R137" s="234"/>
      <c r="S137" s="234"/>
      <c r="T137" s="23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6" t="s">
        <v>160</v>
      </c>
      <c r="AU137" s="236" t="s">
        <v>14</v>
      </c>
      <c r="AV137" s="13" t="s">
        <v>96</v>
      </c>
      <c r="AW137" s="13" t="s">
        <v>35</v>
      </c>
      <c r="AX137" s="13" t="s">
        <v>14</v>
      </c>
      <c r="AY137" s="236" t="s">
        <v>149</v>
      </c>
    </row>
    <row r="138" s="2" customFormat="1" ht="21.75" customHeight="1">
      <c r="A138" s="37"/>
      <c r="B138" s="38"/>
      <c r="C138" s="196" t="s">
        <v>239</v>
      </c>
      <c r="D138" s="196" t="s">
        <v>150</v>
      </c>
      <c r="E138" s="197" t="s">
        <v>240</v>
      </c>
      <c r="F138" s="198" t="s">
        <v>241</v>
      </c>
      <c r="G138" s="199" t="s">
        <v>202</v>
      </c>
      <c r="H138" s="200">
        <v>966.16999999999996</v>
      </c>
      <c r="I138" s="201"/>
      <c r="J138" s="202">
        <f>ROUND(I138*H138,2)</f>
        <v>0</v>
      </c>
      <c r="K138" s="198" t="s">
        <v>154</v>
      </c>
      <c r="L138" s="43"/>
      <c r="M138" s="203" t="s">
        <v>19</v>
      </c>
      <c r="N138" s="204" t="s">
        <v>47</v>
      </c>
      <c r="O138" s="83"/>
      <c r="P138" s="205">
        <f>O138*H138</f>
        <v>0</v>
      </c>
      <c r="Q138" s="205">
        <v>0</v>
      </c>
      <c r="R138" s="205">
        <f>Q138*H138</f>
        <v>0</v>
      </c>
      <c r="S138" s="205">
        <v>0</v>
      </c>
      <c r="T138" s="206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07" t="s">
        <v>148</v>
      </c>
      <c r="AT138" s="207" t="s">
        <v>150</v>
      </c>
      <c r="AU138" s="207" t="s">
        <v>14</v>
      </c>
      <c r="AY138" s="16" t="s">
        <v>149</v>
      </c>
      <c r="BE138" s="208">
        <f>IF(N138="základní",J138,0)</f>
        <v>0</v>
      </c>
      <c r="BF138" s="208">
        <f>IF(N138="snížená",J138,0)</f>
        <v>0</v>
      </c>
      <c r="BG138" s="208">
        <f>IF(N138="zákl. přenesená",J138,0)</f>
        <v>0</v>
      </c>
      <c r="BH138" s="208">
        <f>IF(N138="sníž. přenesená",J138,0)</f>
        <v>0</v>
      </c>
      <c r="BI138" s="208">
        <f>IF(N138="nulová",J138,0)</f>
        <v>0</v>
      </c>
      <c r="BJ138" s="16" t="s">
        <v>14</v>
      </c>
      <c r="BK138" s="208">
        <f>ROUND(I138*H138,2)</f>
        <v>0</v>
      </c>
      <c r="BL138" s="16" t="s">
        <v>148</v>
      </c>
      <c r="BM138" s="207" t="s">
        <v>242</v>
      </c>
    </row>
    <row r="139" s="2" customFormat="1">
      <c r="A139" s="37"/>
      <c r="B139" s="38"/>
      <c r="C139" s="39"/>
      <c r="D139" s="209" t="s">
        <v>156</v>
      </c>
      <c r="E139" s="39"/>
      <c r="F139" s="210" t="s">
        <v>243</v>
      </c>
      <c r="G139" s="39"/>
      <c r="H139" s="39"/>
      <c r="I139" s="211"/>
      <c r="J139" s="39"/>
      <c r="K139" s="39"/>
      <c r="L139" s="43"/>
      <c r="M139" s="212"/>
      <c r="N139" s="213"/>
      <c r="O139" s="83"/>
      <c r="P139" s="83"/>
      <c r="Q139" s="83"/>
      <c r="R139" s="83"/>
      <c r="S139" s="83"/>
      <c r="T139" s="84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156</v>
      </c>
      <c r="AU139" s="16" t="s">
        <v>14</v>
      </c>
    </row>
    <row r="140" s="2" customFormat="1">
      <c r="A140" s="37"/>
      <c r="B140" s="38"/>
      <c r="C140" s="39"/>
      <c r="D140" s="214" t="s">
        <v>158</v>
      </c>
      <c r="E140" s="39"/>
      <c r="F140" s="215" t="s">
        <v>244</v>
      </c>
      <c r="G140" s="39"/>
      <c r="H140" s="39"/>
      <c r="I140" s="211"/>
      <c r="J140" s="39"/>
      <c r="K140" s="39"/>
      <c r="L140" s="43"/>
      <c r="M140" s="212"/>
      <c r="N140" s="213"/>
      <c r="O140" s="83"/>
      <c r="P140" s="83"/>
      <c r="Q140" s="83"/>
      <c r="R140" s="83"/>
      <c r="S140" s="83"/>
      <c r="T140" s="84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158</v>
      </c>
      <c r="AU140" s="16" t="s">
        <v>14</v>
      </c>
    </row>
    <row r="141" s="12" customFormat="1">
      <c r="A141" s="12"/>
      <c r="B141" s="216"/>
      <c r="C141" s="217"/>
      <c r="D141" s="209" t="s">
        <v>160</v>
      </c>
      <c r="E141" s="218" t="s">
        <v>19</v>
      </c>
      <c r="F141" s="219" t="s">
        <v>161</v>
      </c>
      <c r="G141" s="217"/>
      <c r="H141" s="218" t="s">
        <v>19</v>
      </c>
      <c r="I141" s="220"/>
      <c r="J141" s="217"/>
      <c r="K141" s="217"/>
      <c r="L141" s="221"/>
      <c r="M141" s="222"/>
      <c r="N141" s="223"/>
      <c r="O141" s="223"/>
      <c r="P141" s="223"/>
      <c r="Q141" s="223"/>
      <c r="R141" s="223"/>
      <c r="S141" s="223"/>
      <c r="T141" s="224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T141" s="225" t="s">
        <v>160</v>
      </c>
      <c r="AU141" s="225" t="s">
        <v>14</v>
      </c>
      <c r="AV141" s="12" t="s">
        <v>14</v>
      </c>
      <c r="AW141" s="12" t="s">
        <v>35</v>
      </c>
      <c r="AX141" s="12" t="s">
        <v>76</v>
      </c>
      <c r="AY141" s="225" t="s">
        <v>149</v>
      </c>
    </row>
    <row r="142" s="13" customFormat="1">
      <c r="A142" s="13"/>
      <c r="B142" s="226"/>
      <c r="C142" s="227"/>
      <c r="D142" s="209" t="s">
        <v>160</v>
      </c>
      <c r="E142" s="228" t="s">
        <v>245</v>
      </c>
      <c r="F142" s="229" t="s">
        <v>246</v>
      </c>
      <c r="G142" s="227"/>
      <c r="H142" s="230">
        <v>966.16999999999996</v>
      </c>
      <c r="I142" s="231"/>
      <c r="J142" s="227"/>
      <c r="K142" s="227"/>
      <c r="L142" s="232"/>
      <c r="M142" s="233"/>
      <c r="N142" s="234"/>
      <c r="O142" s="234"/>
      <c r="P142" s="234"/>
      <c r="Q142" s="234"/>
      <c r="R142" s="234"/>
      <c r="S142" s="234"/>
      <c r="T142" s="23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6" t="s">
        <v>160</v>
      </c>
      <c r="AU142" s="236" t="s">
        <v>14</v>
      </c>
      <c r="AV142" s="13" t="s">
        <v>96</v>
      </c>
      <c r="AW142" s="13" t="s">
        <v>35</v>
      </c>
      <c r="AX142" s="13" t="s">
        <v>76</v>
      </c>
      <c r="AY142" s="236" t="s">
        <v>149</v>
      </c>
    </row>
    <row r="143" s="13" customFormat="1">
      <c r="A143" s="13"/>
      <c r="B143" s="226"/>
      <c r="C143" s="227"/>
      <c r="D143" s="209" t="s">
        <v>160</v>
      </c>
      <c r="E143" s="228" t="s">
        <v>247</v>
      </c>
      <c r="F143" s="229" t="s">
        <v>248</v>
      </c>
      <c r="G143" s="227"/>
      <c r="H143" s="230">
        <v>966.16999999999996</v>
      </c>
      <c r="I143" s="231"/>
      <c r="J143" s="227"/>
      <c r="K143" s="227"/>
      <c r="L143" s="232"/>
      <c r="M143" s="233"/>
      <c r="N143" s="234"/>
      <c r="O143" s="234"/>
      <c r="P143" s="234"/>
      <c r="Q143" s="234"/>
      <c r="R143" s="234"/>
      <c r="S143" s="234"/>
      <c r="T143" s="23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6" t="s">
        <v>160</v>
      </c>
      <c r="AU143" s="236" t="s">
        <v>14</v>
      </c>
      <c r="AV143" s="13" t="s">
        <v>96</v>
      </c>
      <c r="AW143" s="13" t="s">
        <v>35</v>
      </c>
      <c r="AX143" s="13" t="s">
        <v>14</v>
      </c>
      <c r="AY143" s="236" t="s">
        <v>149</v>
      </c>
    </row>
    <row r="144" s="2" customFormat="1" ht="24.15" customHeight="1">
      <c r="A144" s="37"/>
      <c r="B144" s="38"/>
      <c r="C144" s="196" t="s">
        <v>249</v>
      </c>
      <c r="D144" s="196" t="s">
        <v>150</v>
      </c>
      <c r="E144" s="197" t="s">
        <v>250</v>
      </c>
      <c r="F144" s="198" t="s">
        <v>251</v>
      </c>
      <c r="G144" s="199" t="s">
        <v>202</v>
      </c>
      <c r="H144" s="200">
        <v>7729.3599999999997</v>
      </c>
      <c r="I144" s="201"/>
      <c r="J144" s="202">
        <f>ROUND(I144*H144,2)</f>
        <v>0</v>
      </c>
      <c r="K144" s="198" t="s">
        <v>154</v>
      </c>
      <c r="L144" s="43"/>
      <c r="M144" s="203" t="s">
        <v>19</v>
      </c>
      <c r="N144" s="204" t="s">
        <v>47</v>
      </c>
      <c r="O144" s="83"/>
      <c r="P144" s="205">
        <f>O144*H144</f>
        <v>0</v>
      </c>
      <c r="Q144" s="205">
        <v>0</v>
      </c>
      <c r="R144" s="205">
        <f>Q144*H144</f>
        <v>0</v>
      </c>
      <c r="S144" s="205">
        <v>0</v>
      </c>
      <c r="T144" s="206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07" t="s">
        <v>148</v>
      </c>
      <c r="AT144" s="207" t="s">
        <v>150</v>
      </c>
      <c r="AU144" s="207" t="s">
        <v>14</v>
      </c>
      <c r="AY144" s="16" t="s">
        <v>149</v>
      </c>
      <c r="BE144" s="208">
        <f>IF(N144="základní",J144,0)</f>
        <v>0</v>
      </c>
      <c r="BF144" s="208">
        <f>IF(N144="snížená",J144,0)</f>
        <v>0</v>
      </c>
      <c r="BG144" s="208">
        <f>IF(N144="zákl. přenesená",J144,0)</f>
        <v>0</v>
      </c>
      <c r="BH144" s="208">
        <f>IF(N144="sníž. přenesená",J144,0)</f>
        <v>0</v>
      </c>
      <c r="BI144" s="208">
        <f>IF(N144="nulová",J144,0)</f>
        <v>0</v>
      </c>
      <c r="BJ144" s="16" t="s">
        <v>14</v>
      </c>
      <c r="BK144" s="208">
        <f>ROUND(I144*H144,2)</f>
        <v>0</v>
      </c>
      <c r="BL144" s="16" t="s">
        <v>148</v>
      </c>
      <c r="BM144" s="207" t="s">
        <v>252</v>
      </c>
    </row>
    <row r="145" s="2" customFormat="1">
      <c r="A145" s="37"/>
      <c r="B145" s="38"/>
      <c r="C145" s="39"/>
      <c r="D145" s="209" t="s">
        <v>156</v>
      </c>
      <c r="E145" s="39"/>
      <c r="F145" s="210" t="s">
        <v>253</v>
      </c>
      <c r="G145" s="39"/>
      <c r="H145" s="39"/>
      <c r="I145" s="211"/>
      <c r="J145" s="39"/>
      <c r="K145" s="39"/>
      <c r="L145" s="43"/>
      <c r="M145" s="212"/>
      <c r="N145" s="213"/>
      <c r="O145" s="83"/>
      <c r="P145" s="83"/>
      <c r="Q145" s="83"/>
      <c r="R145" s="83"/>
      <c r="S145" s="83"/>
      <c r="T145" s="84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156</v>
      </c>
      <c r="AU145" s="16" t="s">
        <v>14</v>
      </c>
    </row>
    <row r="146" s="2" customFormat="1">
      <c r="A146" s="37"/>
      <c r="B146" s="38"/>
      <c r="C146" s="39"/>
      <c r="D146" s="214" t="s">
        <v>158</v>
      </c>
      <c r="E146" s="39"/>
      <c r="F146" s="215" t="s">
        <v>254</v>
      </c>
      <c r="G146" s="39"/>
      <c r="H146" s="39"/>
      <c r="I146" s="211"/>
      <c r="J146" s="39"/>
      <c r="K146" s="39"/>
      <c r="L146" s="43"/>
      <c r="M146" s="212"/>
      <c r="N146" s="213"/>
      <c r="O146" s="83"/>
      <c r="P146" s="83"/>
      <c r="Q146" s="83"/>
      <c r="R146" s="83"/>
      <c r="S146" s="83"/>
      <c r="T146" s="84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158</v>
      </c>
      <c r="AU146" s="16" t="s">
        <v>14</v>
      </c>
    </row>
    <row r="147" s="12" customFormat="1">
      <c r="A147" s="12"/>
      <c r="B147" s="216"/>
      <c r="C147" s="217"/>
      <c r="D147" s="209" t="s">
        <v>160</v>
      </c>
      <c r="E147" s="218" t="s">
        <v>19</v>
      </c>
      <c r="F147" s="219" t="s">
        <v>161</v>
      </c>
      <c r="G147" s="217"/>
      <c r="H147" s="218" t="s">
        <v>19</v>
      </c>
      <c r="I147" s="220"/>
      <c r="J147" s="217"/>
      <c r="K147" s="217"/>
      <c r="L147" s="221"/>
      <c r="M147" s="222"/>
      <c r="N147" s="223"/>
      <c r="O147" s="223"/>
      <c r="P147" s="223"/>
      <c r="Q147" s="223"/>
      <c r="R147" s="223"/>
      <c r="S147" s="223"/>
      <c r="T147" s="224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T147" s="225" t="s">
        <v>160</v>
      </c>
      <c r="AU147" s="225" t="s">
        <v>14</v>
      </c>
      <c r="AV147" s="12" t="s">
        <v>14</v>
      </c>
      <c r="AW147" s="12" t="s">
        <v>35</v>
      </c>
      <c r="AX147" s="12" t="s">
        <v>76</v>
      </c>
      <c r="AY147" s="225" t="s">
        <v>149</v>
      </c>
    </row>
    <row r="148" s="13" customFormat="1">
      <c r="A148" s="13"/>
      <c r="B148" s="226"/>
      <c r="C148" s="227"/>
      <c r="D148" s="209" t="s">
        <v>160</v>
      </c>
      <c r="E148" s="228" t="s">
        <v>255</v>
      </c>
      <c r="F148" s="229" t="s">
        <v>256</v>
      </c>
      <c r="G148" s="227"/>
      <c r="H148" s="230">
        <v>7729.3599999999997</v>
      </c>
      <c r="I148" s="231"/>
      <c r="J148" s="227"/>
      <c r="K148" s="227"/>
      <c r="L148" s="232"/>
      <c r="M148" s="233"/>
      <c r="N148" s="234"/>
      <c r="O148" s="234"/>
      <c r="P148" s="234"/>
      <c r="Q148" s="234"/>
      <c r="R148" s="234"/>
      <c r="S148" s="234"/>
      <c r="T148" s="23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6" t="s">
        <v>160</v>
      </c>
      <c r="AU148" s="236" t="s">
        <v>14</v>
      </c>
      <c r="AV148" s="13" t="s">
        <v>96</v>
      </c>
      <c r="AW148" s="13" t="s">
        <v>35</v>
      </c>
      <c r="AX148" s="13" t="s">
        <v>76</v>
      </c>
      <c r="AY148" s="236" t="s">
        <v>149</v>
      </c>
    </row>
    <row r="149" s="13" customFormat="1">
      <c r="A149" s="13"/>
      <c r="B149" s="226"/>
      <c r="C149" s="227"/>
      <c r="D149" s="209" t="s">
        <v>160</v>
      </c>
      <c r="E149" s="228" t="s">
        <v>257</v>
      </c>
      <c r="F149" s="229" t="s">
        <v>258</v>
      </c>
      <c r="G149" s="227"/>
      <c r="H149" s="230">
        <v>7729.3599999999997</v>
      </c>
      <c r="I149" s="231"/>
      <c r="J149" s="227"/>
      <c r="K149" s="227"/>
      <c r="L149" s="232"/>
      <c r="M149" s="233"/>
      <c r="N149" s="234"/>
      <c r="O149" s="234"/>
      <c r="P149" s="234"/>
      <c r="Q149" s="234"/>
      <c r="R149" s="234"/>
      <c r="S149" s="234"/>
      <c r="T149" s="23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6" t="s">
        <v>160</v>
      </c>
      <c r="AU149" s="236" t="s">
        <v>14</v>
      </c>
      <c r="AV149" s="13" t="s">
        <v>96</v>
      </c>
      <c r="AW149" s="13" t="s">
        <v>35</v>
      </c>
      <c r="AX149" s="13" t="s">
        <v>14</v>
      </c>
      <c r="AY149" s="236" t="s">
        <v>149</v>
      </c>
    </row>
    <row r="150" s="2" customFormat="1" ht="16.5" customHeight="1">
      <c r="A150" s="37"/>
      <c r="B150" s="38"/>
      <c r="C150" s="196" t="s">
        <v>259</v>
      </c>
      <c r="D150" s="196" t="s">
        <v>150</v>
      </c>
      <c r="E150" s="197" t="s">
        <v>260</v>
      </c>
      <c r="F150" s="198" t="s">
        <v>261</v>
      </c>
      <c r="G150" s="199" t="s">
        <v>202</v>
      </c>
      <c r="H150" s="200">
        <v>173.06</v>
      </c>
      <c r="I150" s="201"/>
      <c r="J150" s="202">
        <f>ROUND(I150*H150,2)</f>
        <v>0</v>
      </c>
      <c r="K150" s="198" t="s">
        <v>154</v>
      </c>
      <c r="L150" s="43"/>
      <c r="M150" s="203" t="s">
        <v>19</v>
      </c>
      <c r="N150" s="204" t="s">
        <v>47</v>
      </c>
      <c r="O150" s="83"/>
      <c r="P150" s="205">
        <f>O150*H150</f>
        <v>0</v>
      </c>
      <c r="Q150" s="205">
        <v>0</v>
      </c>
      <c r="R150" s="205">
        <f>Q150*H150</f>
        <v>0</v>
      </c>
      <c r="S150" s="205">
        <v>0</v>
      </c>
      <c r="T150" s="206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07" t="s">
        <v>148</v>
      </c>
      <c r="AT150" s="207" t="s">
        <v>150</v>
      </c>
      <c r="AU150" s="207" t="s">
        <v>14</v>
      </c>
      <c r="AY150" s="16" t="s">
        <v>149</v>
      </c>
      <c r="BE150" s="208">
        <f>IF(N150="základní",J150,0)</f>
        <v>0</v>
      </c>
      <c r="BF150" s="208">
        <f>IF(N150="snížená",J150,0)</f>
        <v>0</v>
      </c>
      <c r="BG150" s="208">
        <f>IF(N150="zákl. přenesená",J150,0)</f>
        <v>0</v>
      </c>
      <c r="BH150" s="208">
        <f>IF(N150="sníž. přenesená",J150,0)</f>
        <v>0</v>
      </c>
      <c r="BI150" s="208">
        <f>IF(N150="nulová",J150,0)</f>
        <v>0</v>
      </c>
      <c r="BJ150" s="16" t="s">
        <v>14</v>
      </c>
      <c r="BK150" s="208">
        <f>ROUND(I150*H150,2)</f>
        <v>0</v>
      </c>
      <c r="BL150" s="16" t="s">
        <v>148</v>
      </c>
      <c r="BM150" s="207" t="s">
        <v>262</v>
      </c>
    </row>
    <row r="151" s="2" customFormat="1">
      <c r="A151" s="37"/>
      <c r="B151" s="38"/>
      <c r="C151" s="39"/>
      <c r="D151" s="209" t="s">
        <v>156</v>
      </c>
      <c r="E151" s="39"/>
      <c r="F151" s="210" t="s">
        <v>263</v>
      </c>
      <c r="G151" s="39"/>
      <c r="H151" s="39"/>
      <c r="I151" s="211"/>
      <c r="J151" s="39"/>
      <c r="K151" s="39"/>
      <c r="L151" s="43"/>
      <c r="M151" s="212"/>
      <c r="N151" s="213"/>
      <c r="O151" s="83"/>
      <c r="P151" s="83"/>
      <c r="Q151" s="83"/>
      <c r="R151" s="83"/>
      <c r="S151" s="83"/>
      <c r="T151" s="84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156</v>
      </c>
      <c r="AU151" s="16" t="s">
        <v>14</v>
      </c>
    </row>
    <row r="152" s="2" customFormat="1">
      <c r="A152" s="37"/>
      <c r="B152" s="38"/>
      <c r="C152" s="39"/>
      <c r="D152" s="214" t="s">
        <v>158</v>
      </c>
      <c r="E152" s="39"/>
      <c r="F152" s="215" t="s">
        <v>264</v>
      </c>
      <c r="G152" s="39"/>
      <c r="H152" s="39"/>
      <c r="I152" s="211"/>
      <c r="J152" s="39"/>
      <c r="K152" s="39"/>
      <c r="L152" s="43"/>
      <c r="M152" s="212"/>
      <c r="N152" s="213"/>
      <c r="O152" s="83"/>
      <c r="P152" s="83"/>
      <c r="Q152" s="83"/>
      <c r="R152" s="83"/>
      <c r="S152" s="83"/>
      <c r="T152" s="84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158</v>
      </c>
      <c r="AU152" s="16" t="s">
        <v>14</v>
      </c>
    </row>
    <row r="153" s="12" customFormat="1">
      <c r="A153" s="12"/>
      <c r="B153" s="216"/>
      <c r="C153" s="217"/>
      <c r="D153" s="209" t="s">
        <v>160</v>
      </c>
      <c r="E153" s="218" t="s">
        <v>19</v>
      </c>
      <c r="F153" s="219" t="s">
        <v>161</v>
      </c>
      <c r="G153" s="217"/>
      <c r="H153" s="218" t="s">
        <v>19</v>
      </c>
      <c r="I153" s="220"/>
      <c r="J153" s="217"/>
      <c r="K153" s="217"/>
      <c r="L153" s="221"/>
      <c r="M153" s="222"/>
      <c r="N153" s="223"/>
      <c r="O153" s="223"/>
      <c r="P153" s="223"/>
      <c r="Q153" s="223"/>
      <c r="R153" s="223"/>
      <c r="S153" s="223"/>
      <c r="T153" s="224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T153" s="225" t="s">
        <v>160</v>
      </c>
      <c r="AU153" s="225" t="s">
        <v>14</v>
      </c>
      <c r="AV153" s="12" t="s">
        <v>14</v>
      </c>
      <c r="AW153" s="12" t="s">
        <v>35</v>
      </c>
      <c r="AX153" s="12" t="s">
        <v>76</v>
      </c>
      <c r="AY153" s="225" t="s">
        <v>149</v>
      </c>
    </row>
    <row r="154" s="13" customFormat="1">
      <c r="A154" s="13"/>
      <c r="B154" s="226"/>
      <c r="C154" s="227"/>
      <c r="D154" s="209" t="s">
        <v>160</v>
      </c>
      <c r="E154" s="228" t="s">
        <v>265</v>
      </c>
      <c r="F154" s="229" t="s">
        <v>266</v>
      </c>
      <c r="G154" s="227"/>
      <c r="H154" s="230">
        <v>128.46000000000001</v>
      </c>
      <c r="I154" s="231"/>
      <c r="J154" s="227"/>
      <c r="K154" s="227"/>
      <c r="L154" s="232"/>
      <c r="M154" s="233"/>
      <c r="N154" s="234"/>
      <c r="O154" s="234"/>
      <c r="P154" s="234"/>
      <c r="Q154" s="234"/>
      <c r="R154" s="234"/>
      <c r="S154" s="234"/>
      <c r="T154" s="23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6" t="s">
        <v>160</v>
      </c>
      <c r="AU154" s="236" t="s">
        <v>14</v>
      </c>
      <c r="AV154" s="13" t="s">
        <v>96</v>
      </c>
      <c r="AW154" s="13" t="s">
        <v>35</v>
      </c>
      <c r="AX154" s="13" t="s">
        <v>76</v>
      </c>
      <c r="AY154" s="236" t="s">
        <v>149</v>
      </c>
    </row>
    <row r="155" s="13" customFormat="1">
      <c r="A155" s="13"/>
      <c r="B155" s="226"/>
      <c r="C155" s="227"/>
      <c r="D155" s="209" t="s">
        <v>160</v>
      </c>
      <c r="E155" s="228" t="s">
        <v>109</v>
      </c>
      <c r="F155" s="229" t="s">
        <v>267</v>
      </c>
      <c r="G155" s="227"/>
      <c r="H155" s="230">
        <v>44.600000000000001</v>
      </c>
      <c r="I155" s="231"/>
      <c r="J155" s="227"/>
      <c r="K155" s="227"/>
      <c r="L155" s="232"/>
      <c r="M155" s="233"/>
      <c r="N155" s="234"/>
      <c r="O155" s="234"/>
      <c r="P155" s="234"/>
      <c r="Q155" s="234"/>
      <c r="R155" s="234"/>
      <c r="S155" s="234"/>
      <c r="T155" s="235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6" t="s">
        <v>160</v>
      </c>
      <c r="AU155" s="236" t="s">
        <v>14</v>
      </c>
      <c r="AV155" s="13" t="s">
        <v>96</v>
      </c>
      <c r="AW155" s="13" t="s">
        <v>35</v>
      </c>
      <c r="AX155" s="13" t="s">
        <v>76</v>
      </c>
      <c r="AY155" s="236" t="s">
        <v>149</v>
      </c>
    </row>
    <row r="156" s="13" customFormat="1">
      <c r="A156" s="13"/>
      <c r="B156" s="226"/>
      <c r="C156" s="227"/>
      <c r="D156" s="209" t="s">
        <v>160</v>
      </c>
      <c r="E156" s="228" t="s">
        <v>268</v>
      </c>
      <c r="F156" s="229" t="s">
        <v>269</v>
      </c>
      <c r="G156" s="227"/>
      <c r="H156" s="230">
        <v>173.06</v>
      </c>
      <c r="I156" s="231"/>
      <c r="J156" s="227"/>
      <c r="K156" s="227"/>
      <c r="L156" s="232"/>
      <c r="M156" s="233"/>
      <c r="N156" s="234"/>
      <c r="O156" s="234"/>
      <c r="P156" s="234"/>
      <c r="Q156" s="234"/>
      <c r="R156" s="234"/>
      <c r="S156" s="234"/>
      <c r="T156" s="23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6" t="s">
        <v>160</v>
      </c>
      <c r="AU156" s="236" t="s">
        <v>14</v>
      </c>
      <c r="AV156" s="13" t="s">
        <v>96</v>
      </c>
      <c r="AW156" s="13" t="s">
        <v>35</v>
      </c>
      <c r="AX156" s="13" t="s">
        <v>14</v>
      </c>
      <c r="AY156" s="236" t="s">
        <v>149</v>
      </c>
    </row>
    <row r="157" s="2" customFormat="1" ht="16.5" customHeight="1">
      <c r="A157" s="37"/>
      <c r="B157" s="38"/>
      <c r="C157" s="196" t="s">
        <v>270</v>
      </c>
      <c r="D157" s="196" t="s">
        <v>150</v>
      </c>
      <c r="E157" s="197" t="s">
        <v>271</v>
      </c>
      <c r="F157" s="198" t="s">
        <v>272</v>
      </c>
      <c r="G157" s="199" t="s">
        <v>202</v>
      </c>
      <c r="H157" s="200">
        <v>214.06</v>
      </c>
      <c r="I157" s="201"/>
      <c r="J157" s="202">
        <f>ROUND(I157*H157,2)</f>
        <v>0</v>
      </c>
      <c r="K157" s="198" t="s">
        <v>154</v>
      </c>
      <c r="L157" s="43"/>
      <c r="M157" s="203" t="s">
        <v>19</v>
      </c>
      <c r="N157" s="204" t="s">
        <v>47</v>
      </c>
      <c r="O157" s="83"/>
      <c r="P157" s="205">
        <f>O157*H157</f>
        <v>0</v>
      </c>
      <c r="Q157" s="205">
        <v>0</v>
      </c>
      <c r="R157" s="205">
        <f>Q157*H157</f>
        <v>0</v>
      </c>
      <c r="S157" s="205">
        <v>0</v>
      </c>
      <c r="T157" s="206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07" t="s">
        <v>148</v>
      </c>
      <c r="AT157" s="207" t="s">
        <v>150</v>
      </c>
      <c r="AU157" s="207" t="s">
        <v>14</v>
      </c>
      <c r="AY157" s="16" t="s">
        <v>149</v>
      </c>
      <c r="BE157" s="208">
        <f>IF(N157="základní",J157,0)</f>
        <v>0</v>
      </c>
      <c r="BF157" s="208">
        <f>IF(N157="snížená",J157,0)</f>
        <v>0</v>
      </c>
      <c r="BG157" s="208">
        <f>IF(N157="zákl. přenesená",J157,0)</f>
        <v>0</v>
      </c>
      <c r="BH157" s="208">
        <f>IF(N157="sníž. přenesená",J157,0)</f>
        <v>0</v>
      </c>
      <c r="BI157" s="208">
        <f>IF(N157="nulová",J157,0)</f>
        <v>0</v>
      </c>
      <c r="BJ157" s="16" t="s">
        <v>14</v>
      </c>
      <c r="BK157" s="208">
        <f>ROUND(I157*H157,2)</f>
        <v>0</v>
      </c>
      <c r="BL157" s="16" t="s">
        <v>148</v>
      </c>
      <c r="BM157" s="207" t="s">
        <v>273</v>
      </c>
    </row>
    <row r="158" s="2" customFormat="1">
      <c r="A158" s="37"/>
      <c r="B158" s="38"/>
      <c r="C158" s="39"/>
      <c r="D158" s="209" t="s">
        <v>156</v>
      </c>
      <c r="E158" s="39"/>
      <c r="F158" s="210" t="s">
        <v>274</v>
      </c>
      <c r="G158" s="39"/>
      <c r="H158" s="39"/>
      <c r="I158" s="211"/>
      <c r="J158" s="39"/>
      <c r="K158" s="39"/>
      <c r="L158" s="43"/>
      <c r="M158" s="212"/>
      <c r="N158" s="213"/>
      <c r="O158" s="83"/>
      <c r="P158" s="83"/>
      <c r="Q158" s="83"/>
      <c r="R158" s="83"/>
      <c r="S158" s="83"/>
      <c r="T158" s="84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156</v>
      </c>
      <c r="AU158" s="16" t="s">
        <v>14</v>
      </c>
    </row>
    <row r="159" s="2" customFormat="1">
      <c r="A159" s="37"/>
      <c r="B159" s="38"/>
      <c r="C159" s="39"/>
      <c r="D159" s="214" t="s">
        <v>158</v>
      </c>
      <c r="E159" s="39"/>
      <c r="F159" s="215" t="s">
        <v>275</v>
      </c>
      <c r="G159" s="39"/>
      <c r="H159" s="39"/>
      <c r="I159" s="211"/>
      <c r="J159" s="39"/>
      <c r="K159" s="39"/>
      <c r="L159" s="43"/>
      <c r="M159" s="212"/>
      <c r="N159" s="213"/>
      <c r="O159" s="83"/>
      <c r="P159" s="83"/>
      <c r="Q159" s="83"/>
      <c r="R159" s="83"/>
      <c r="S159" s="83"/>
      <c r="T159" s="84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158</v>
      </c>
      <c r="AU159" s="16" t="s">
        <v>14</v>
      </c>
    </row>
    <row r="160" s="12" customFormat="1">
      <c r="A160" s="12"/>
      <c r="B160" s="216"/>
      <c r="C160" s="217"/>
      <c r="D160" s="209" t="s">
        <v>160</v>
      </c>
      <c r="E160" s="218" t="s">
        <v>19</v>
      </c>
      <c r="F160" s="219" t="s">
        <v>161</v>
      </c>
      <c r="G160" s="217"/>
      <c r="H160" s="218" t="s">
        <v>19</v>
      </c>
      <c r="I160" s="220"/>
      <c r="J160" s="217"/>
      <c r="K160" s="217"/>
      <c r="L160" s="221"/>
      <c r="M160" s="222"/>
      <c r="N160" s="223"/>
      <c r="O160" s="223"/>
      <c r="P160" s="223"/>
      <c r="Q160" s="223"/>
      <c r="R160" s="223"/>
      <c r="S160" s="223"/>
      <c r="T160" s="224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T160" s="225" t="s">
        <v>160</v>
      </c>
      <c r="AU160" s="225" t="s">
        <v>14</v>
      </c>
      <c r="AV160" s="12" t="s">
        <v>14</v>
      </c>
      <c r="AW160" s="12" t="s">
        <v>35</v>
      </c>
      <c r="AX160" s="12" t="s">
        <v>76</v>
      </c>
      <c r="AY160" s="225" t="s">
        <v>149</v>
      </c>
    </row>
    <row r="161" s="13" customFormat="1">
      <c r="A161" s="13"/>
      <c r="B161" s="226"/>
      <c r="C161" s="227"/>
      <c r="D161" s="209" t="s">
        <v>160</v>
      </c>
      <c r="E161" s="228" t="s">
        <v>94</v>
      </c>
      <c r="F161" s="229" t="s">
        <v>276</v>
      </c>
      <c r="G161" s="227"/>
      <c r="H161" s="230">
        <v>85.599999999999994</v>
      </c>
      <c r="I161" s="231"/>
      <c r="J161" s="227"/>
      <c r="K161" s="227"/>
      <c r="L161" s="232"/>
      <c r="M161" s="233"/>
      <c r="N161" s="234"/>
      <c r="O161" s="234"/>
      <c r="P161" s="234"/>
      <c r="Q161" s="234"/>
      <c r="R161" s="234"/>
      <c r="S161" s="234"/>
      <c r="T161" s="235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6" t="s">
        <v>160</v>
      </c>
      <c r="AU161" s="236" t="s">
        <v>14</v>
      </c>
      <c r="AV161" s="13" t="s">
        <v>96</v>
      </c>
      <c r="AW161" s="13" t="s">
        <v>35</v>
      </c>
      <c r="AX161" s="13" t="s">
        <v>76</v>
      </c>
      <c r="AY161" s="236" t="s">
        <v>149</v>
      </c>
    </row>
    <row r="162" s="13" customFormat="1">
      <c r="A162" s="13"/>
      <c r="B162" s="226"/>
      <c r="C162" s="227"/>
      <c r="D162" s="209" t="s">
        <v>160</v>
      </c>
      <c r="E162" s="228" t="s">
        <v>112</v>
      </c>
      <c r="F162" s="229" t="s">
        <v>277</v>
      </c>
      <c r="G162" s="227"/>
      <c r="H162" s="230">
        <v>128.46000000000001</v>
      </c>
      <c r="I162" s="231"/>
      <c r="J162" s="227"/>
      <c r="K162" s="227"/>
      <c r="L162" s="232"/>
      <c r="M162" s="233"/>
      <c r="N162" s="234"/>
      <c r="O162" s="234"/>
      <c r="P162" s="234"/>
      <c r="Q162" s="234"/>
      <c r="R162" s="234"/>
      <c r="S162" s="234"/>
      <c r="T162" s="23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6" t="s">
        <v>160</v>
      </c>
      <c r="AU162" s="236" t="s">
        <v>14</v>
      </c>
      <c r="AV162" s="13" t="s">
        <v>96</v>
      </c>
      <c r="AW162" s="13" t="s">
        <v>35</v>
      </c>
      <c r="AX162" s="13" t="s">
        <v>76</v>
      </c>
      <c r="AY162" s="236" t="s">
        <v>149</v>
      </c>
    </row>
    <row r="163" s="13" customFormat="1">
      <c r="A163" s="13"/>
      <c r="B163" s="226"/>
      <c r="C163" s="227"/>
      <c r="D163" s="209" t="s">
        <v>160</v>
      </c>
      <c r="E163" s="228" t="s">
        <v>278</v>
      </c>
      <c r="F163" s="229" t="s">
        <v>279</v>
      </c>
      <c r="G163" s="227"/>
      <c r="H163" s="230">
        <v>214.06</v>
      </c>
      <c r="I163" s="231"/>
      <c r="J163" s="227"/>
      <c r="K163" s="227"/>
      <c r="L163" s="232"/>
      <c r="M163" s="233"/>
      <c r="N163" s="234"/>
      <c r="O163" s="234"/>
      <c r="P163" s="234"/>
      <c r="Q163" s="234"/>
      <c r="R163" s="234"/>
      <c r="S163" s="234"/>
      <c r="T163" s="235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6" t="s">
        <v>160</v>
      </c>
      <c r="AU163" s="236" t="s">
        <v>14</v>
      </c>
      <c r="AV163" s="13" t="s">
        <v>96</v>
      </c>
      <c r="AW163" s="13" t="s">
        <v>35</v>
      </c>
      <c r="AX163" s="13" t="s">
        <v>14</v>
      </c>
      <c r="AY163" s="236" t="s">
        <v>149</v>
      </c>
    </row>
    <row r="164" s="2" customFormat="1" ht="16.5" customHeight="1">
      <c r="A164" s="37"/>
      <c r="B164" s="38"/>
      <c r="C164" s="237" t="s">
        <v>280</v>
      </c>
      <c r="D164" s="237" t="s">
        <v>281</v>
      </c>
      <c r="E164" s="238" t="s">
        <v>282</v>
      </c>
      <c r="F164" s="239" t="s">
        <v>283</v>
      </c>
      <c r="G164" s="240" t="s">
        <v>284</v>
      </c>
      <c r="H164" s="241">
        <v>263.87</v>
      </c>
      <c r="I164" s="242"/>
      <c r="J164" s="243">
        <f>ROUND(I164*H164,2)</f>
        <v>0</v>
      </c>
      <c r="K164" s="239" t="s">
        <v>154</v>
      </c>
      <c r="L164" s="244"/>
      <c r="M164" s="245" t="s">
        <v>19</v>
      </c>
      <c r="N164" s="246" t="s">
        <v>47</v>
      </c>
      <c r="O164" s="83"/>
      <c r="P164" s="205">
        <f>O164*H164</f>
        <v>0</v>
      </c>
      <c r="Q164" s="205">
        <v>1</v>
      </c>
      <c r="R164" s="205">
        <f>Q164*H164</f>
        <v>263.87</v>
      </c>
      <c r="S164" s="205">
        <v>0</v>
      </c>
      <c r="T164" s="206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07" t="s">
        <v>222</v>
      </c>
      <c r="AT164" s="207" t="s">
        <v>281</v>
      </c>
      <c r="AU164" s="207" t="s">
        <v>14</v>
      </c>
      <c r="AY164" s="16" t="s">
        <v>149</v>
      </c>
      <c r="BE164" s="208">
        <f>IF(N164="základní",J164,0)</f>
        <v>0</v>
      </c>
      <c r="BF164" s="208">
        <f>IF(N164="snížená",J164,0)</f>
        <v>0</v>
      </c>
      <c r="BG164" s="208">
        <f>IF(N164="zákl. přenesená",J164,0)</f>
        <v>0</v>
      </c>
      <c r="BH164" s="208">
        <f>IF(N164="sníž. přenesená",J164,0)</f>
        <v>0</v>
      </c>
      <c r="BI164" s="208">
        <f>IF(N164="nulová",J164,0)</f>
        <v>0</v>
      </c>
      <c r="BJ164" s="16" t="s">
        <v>14</v>
      </c>
      <c r="BK164" s="208">
        <f>ROUND(I164*H164,2)</f>
        <v>0</v>
      </c>
      <c r="BL164" s="16" t="s">
        <v>148</v>
      </c>
      <c r="BM164" s="207" t="s">
        <v>285</v>
      </c>
    </row>
    <row r="165" s="2" customFormat="1">
      <c r="A165" s="37"/>
      <c r="B165" s="38"/>
      <c r="C165" s="39"/>
      <c r="D165" s="209" t="s">
        <v>156</v>
      </c>
      <c r="E165" s="39"/>
      <c r="F165" s="210" t="s">
        <v>283</v>
      </c>
      <c r="G165" s="39"/>
      <c r="H165" s="39"/>
      <c r="I165" s="211"/>
      <c r="J165" s="39"/>
      <c r="K165" s="39"/>
      <c r="L165" s="43"/>
      <c r="M165" s="212"/>
      <c r="N165" s="213"/>
      <c r="O165" s="83"/>
      <c r="P165" s="83"/>
      <c r="Q165" s="83"/>
      <c r="R165" s="83"/>
      <c r="S165" s="83"/>
      <c r="T165" s="84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156</v>
      </c>
      <c r="AU165" s="16" t="s">
        <v>14</v>
      </c>
    </row>
    <row r="166" s="12" customFormat="1">
      <c r="A166" s="12"/>
      <c r="B166" s="216"/>
      <c r="C166" s="217"/>
      <c r="D166" s="209" t="s">
        <v>160</v>
      </c>
      <c r="E166" s="218" t="s">
        <v>19</v>
      </c>
      <c r="F166" s="219" t="s">
        <v>161</v>
      </c>
      <c r="G166" s="217"/>
      <c r="H166" s="218" t="s">
        <v>19</v>
      </c>
      <c r="I166" s="220"/>
      <c r="J166" s="217"/>
      <c r="K166" s="217"/>
      <c r="L166" s="221"/>
      <c r="M166" s="222"/>
      <c r="N166" s="223"/>
      <c r="O166" s="223"/>
      <c r="P166" s="223"/>
      <c r="Q166" s="223"/>
      <c r="R166" s="223"/>
      <c r="S166" s="223"/>
      <c r="T166" s="224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T166" s="225" t="s">
        <v>160</v>
      </c>
      <c r="AU166" s="225" t="s">
        <v>14</v>
      </c>
      <c r="AV166" s="12" t="s">
        <v>14</v>
      </c>
      <c r="AW166" s="12" t="s">
        <v>35</v>
      </c>
      <c r="AX166" s="12" t="s">
        <v>76</v>
      </c>
      <c r="AY166" s="225" t="s">
        <v>149</v>
      </c>
    </row>
    <row r="167" s="13" customFormat="1">
      <c r="A167" s="13"/>
      <c r="B167" s="226"/>
      <c r="C167" s="227"/>
      <c r="D167" s="209" t="s">
        <v>160</v>
      </c>
      <c r="E167" s="228" t="s">
        <v>97</v>
      </c>
      <c r="F167" s="229" t="s">
        <v>286</v>
      </c>
      <c r="G167" s="227"/>
      <c r="H167" s="230">
        <v>263.87</v>
      </c>
      <c r="I167" s="231"/>
      <c r="J167" s="227"/>
      <c r="K167" s="227"/>
      <c r="L167" s="232"/>
      <c r="M167" s="233"/>
      <c r="N167" s="234"/>
      <c r="O167" s="234"/>
      <c r="P167" s="234"/>
      <c r="Q167" s="234"/>
      <c r="R167" s="234"/>
      <c r="S167" s="234"/>
      <c r="T167" s="235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6" t="s">
        <v>160</v>
      </c>
      <c r="AU167" s="236" t="s">
        <v>14</v>
      </c>
      <c r="AV167" s="13" t="s">
        <v>96</v>
      </c>
      <c r="AW167" s="13" t="s">
        <v>35</v>
      </c>
      <c r="AX167" s="13" t="s">
        <v>76</v>
      </c>
      <c r="AY167" s="236" t="s">
        <v>149</v>
      </c>
    </row>
    <row r="168" s="13" customFormat="1">
      <c r="A168" s="13"/>
      <c r="B168" s="226"/>
      <c r="C168" s="227"/>
      <c r="D168" s="209" t="s">
        <v>160</v>
      </c>
      <c r="E168" s="228" t="s">
        <v>287</v>
      </c>
      <c r="F168" s="229" t="s">
        <v>288</v>
      </c>
      <c r="G168" s="227"/>
      <c r="H168" s="230">
        <v>263.87</v>
      </c>
      <c r="I168" s="231"/>
      <c r="J168" s="227"/>
      <c r="K168" s="227"/>
      <c r="L168" s="232"/>
      <c r="M168" s="233"/>
      <c r="N168" s="234"/>
      <c r="O168" s="234"/>
      <c r="P168" s="234"/>
      <c r="Q168" s="234"/>
      <c r="R168" s="234"/>
      <c r="S168" s="234"/>
      <c r="T168" s="235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6" t="s">
        <v>160</v>
      </c>
      <c r="AU168" s="236" t="s">
        <v>14</v>
      </c>
      <c r="AV168" s="13" t="s">
        <v>96</v>
      </c>
      <c r="AW168" s="13" t="s">
        <v>35</v>
      </c>
      <c r="AX168" s="13" t="s">
        <v>14</v>
      </c>
      <c r="AY168" s="236" t="s">
        <v>149</v>
      </c>
    </row>
    <row r="169" s="2" customFormat="1" ht="16.5" customHeight="1">
      <c r="A169" s="37"/>
      <c r="B169" s="38"/>
      <c r="C169" s="196" t="s">
        <v>8</v>
      </c>
      <c r="D169" s="196" t="s">
        <v>150</v>
      </c>
      <c r="E169" s="197" t="s">
        <v>289</v>
      </c>
      <c r="F169" s="198" t="s">
        <v>290</v>
      </c>
      <c r="G169" s="199" t="s">
        <v>291</v>
      </c>
      <c r="H169" s="200">
        <v>601</v>
      </c>
      <c r="I169" s="201"/>
      <c r="J169" s="202">
        <f>ROUND(I169*H169,2)</f>
        <v>0</v>
      </c>
      <c r="K169" s="198" t="s">
        <v>154</v>
      </c>
      <c r="L169" s="43"/>
      <c r="M169" s="203" t="s">
        <v>19</v>
      </c>
      <c r="N169" s="204" t="s">
        <v>47</v>
      </c>
      <c r="O169" s="83"/>
      <c r="P169" s="205">
        <f>O169*H169</f>
        <v>0</v>
      </c>
      <c r="Q169" s="205">
        <v>0</v>
      </c>
      <c r="R169" s="205">
        <f>Q169*H169</f>
        <v>0</v>
      </c>
      <c r="S169" s="205">
        <v>0</v>
      </c>
      <c r="T169" s="206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07" t="s">
        <v>148</v>
      </c>
      <c r="AT169" s="207" t="s">
        <v>150</v>
      </c>
      <c r="AU169" s="207" t="s">
        <v>14</v>
      </c>
      <c r="AY169" s="16" t="s">
        <v>149</v>
      </c>
      <c r="BE169" s="208">
        <f>IF(N169="základní",J169,0)</f>
        <v>0</v>
      </c>
      <c r="BF169" s="208">
        <f>IF(N169="snížená",J169,0)</f>
        <v>0</v>
      </c>
      <c r="BG169" s="208">
        <f>IF(N169="zákl. přenesená",J169,0)</f>
        <v>0</v>
      </c>
      <c r="BH169" s="208">
        <f>IF(N169="sníž. přenesená",J169,0)</f>
        <v>0</v>
      </c>
      <c r="BI169" s="208">
        <f>IF(N169="nulová",J169,0)</f>
        <v>0</v>
      </c>
      <c r="BJ169" s="16" t="s">
        <v>14</v>
      </c>
      <c r="BK169" s="208">
        <f>ROUND(I169*H169,2)</f>
        <v>0</v>
      </c>
      <c r="BL169" s="16" t="s">
        <v>148</v>
      </c>
      <c r="BM169" s="207" t="s">
        <v>292</v>
      </c>
    </row>
    <row r="170" s="2" customFormat="1">
      <c r="A170" s="37"/>
      <c r="B170" s="38"/>
      <c r="C170" s="39"/>
      <c r="D170" s="209" t="s">
        <v>156</v>
      </c>
      <c r="E170" s="39"/>
      <c r="F170" s="210" t="s">
        <v>293</v>
      </c>
      <c r="G170" s="39"/>
      <c r="H170" s="39"/>
      <c r="I170" s="211"/>
      <c r="J170" s="39"/>
      <c r="K170" s="39"/>
      <c r="L170" s="43"/>
      <c r="M170" s="212"/>
      <c r="N170" s="213"/>
      <c r="O170" s="83"/>
      <c r="P170" s="83"/>
      <c r="Q170" s="83"/>
      <c r="R170" s="83"/>
      <c r="S170" s="83"/>
      <c r="T170" s="84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156</v>
      </c>
      <c r="AU170" s="16" t="s">
        <v>14</v>
      </c>
    </row>
    <row r="171" s="2" customFormat="1">
      <c r="A171" s="37"/>
      <c r="B171" s="38"/>
      <c r="C171" s="39"/>
      <c r="D171" s="214" t="s">
        <v>158</v>
      </c>
      <c r="E171" s="39"/>
      <c r="F171" s="215" t="s">
        <v>294</v>
      </c>
      <c r="G171" s="39"/>
      <c r="H171" s="39"/>
      <c r="I171" s="211"/>
      <c r="J171" s="39"/>
      <c r="K171" s="39"/>
      <c r="L171" s="43"/>
      <c r="M171" s="212"/>
      <c r="N171" s="213"/>
      <c r="O171" s="83"/>
      <c r="P171" s="83"/>
      <c r="Q171" s="83"/>
      <c r="R171" s="83"/>
      <c r="S171" s="83"/>
      <c r="T171" s="84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158</v>
      </c>
      <c r="AU171" s="16" t="s">
        <v>14</v>
      </c>
    </row>
    <row r="172" s="12" customFormat="1">
      <c r="A172" s="12"/>
      <c r="B172" s="216"/>
      <c r="C172" s="217"/>
      <c r="D172" s="209" t="s">
        <v>160</v>
      </c>
      <c r="E172" s="218" t="s">
        <v>19</v>
      </c>
      <c r="F172" s="219" t="s">
        <v>161</v>
      </c>
      <c r="G172" s="217"/>
      <c r="H172" s="218" t="s">
        <v>19</v>
      </c>
      <c r="I172" s="220"/>
      <c r="J172" s="217"/>
      <c r="K172" s="217"/>
      <c r="L172" s="221"/>
      <c r="M172" s="222"/>
      <c r="N172" s="223"/>
      <c r="O172" s="223"/>
      <c r="P172" s="223"/>
      <c r="Q172" s="223"/>
      <c r="R172" s="223"/>
      <c r="S172" s="223"/>
      <c r="T172" s="224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T172" s="225" t="s">
        <v>160</v>
      </c>
      <c r="AU172" s="225" t="s">
        <v>14</v>
      </c>
      <c r="AV172" s="12" t="s">
        <v>14</v>
      </c>
      <c r="AW172" s="12" t="s">
        <v>35</v>
      </c>
      <c r="AX172" s="12" t="s">
        <v>76</v>
      </c>
      <c r="AY172" s="225" t="s">
        <v>149</v>
      </c>
    </row>
    <row r="173" s="13" customFormat="1">
      <c r="A173" s="13"/>
      <c r="B173" s="226"/>
      <c r="C173" s="227"/>
      <c r="D173" s="209" t="s">
        <v>160</v>
      </c>
      <c r="E173" s="228" t="s">
        <v>100</v>
      </c>
      <c r="F173" s="229" t="s">
        <v>295</v>
      </c>
      <c r="G173" s="227"/>
      <c r="H173" s="230">
        <v>601</v>
      </c>
      <c r="I173" s="231"/>
      <c r="J173" s="227"/>
      <c r="K173" s="227"/>
      <c r="L173" s="232"/>
      <c r="M173" s="233"/>
      <c r="N173" s="234"/>
      <c r="O173" s="234"/>
      <c r="P173" s="234"/>
      <c r="Q173" s="234"/>
      <c r="R173" s="234"/>
      <c r="S173" s="234"/>
      <c r="T173" s="235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6" t="s">
        <v>160</v>
      </c>
      <c r="AU173" s="236" t="s">
        <v>14</v>
      </c>
      <c r="AV173" s="13" t="s">
        <v>96</v>
      </c>
      <c r="AW173" s="13" t="s">
        <v>35</v>
      </c>
      <c r="AX173" s="13" t="s">
        <v>76</v>
      </c>
      <c r="AY173" s="236" t="s">
        <v>149</v>
      </c>
    </row>
    <row r="174" s="13" customFormat="1">
      <c r="A174" s="13"/>
      <c r="B174" s="226"/>
      <c r="C174" s="227"/>
      <c r="D174" s="209" t="s">
        <v>160</v>
      </c>
      <c r="E174" s="228" t="s">
        <v>296</v>
      </c>
      <c r="F174" s="229" t="s">
        <v>297</v>
      </c>
      <c r="G174" s="227"/>
      <c r="H174" s="230">
        <v>601</v>
      </c>
      <c r="I174" s="231"/>
      <c r="J174" s="227"/>
      <c r="K174" s="227"/>
      <c r="L174" s="232"/>
      <c r="M174" s="233"/>
      <c r="N174" s="234"/>
      <c r="O174" s="234"/>
      <c r="P174" s="234"/>
      <c r="Q174" s="234"/>
      <c r="R174" s="234"/>
      <c r="S174" s="234"/>
      <c r="T174" s="23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6" t="s">
        <v>160</v>
      </c>
      <c r="AU174" s="236" t="s">
        <v>14</v>
      </c>
      <c r="AV174" s="13" t="s">
        <v>96</v>
      </c>
      <c r="AW174" s="13" t="s">
        <v>35</v>
      </c>
      <c r="AX174" s="13" t="s">
        <v>14</v>
      </c>
      <c r="AY174" s="236" t="s">
        <v>149</v>
      </c>
    </row>
    <row r="175" s="2" customFormat="1" ht="16.5" customHeight="1">
      <c r="A175" s="37"/>
      <c r="B175" s="38"/>
      <c r="C175" s="196" t="s">
        <v>298</v>
      </c>
      <c r="D175" s="196" t="s">
        <v>150</v>
      </c>
      <c r="E175" s="197" t="s">
        <v>299</v>
      </c>
      <c r="F175" s="198" t="s">
        <v>300</v>
      </c>
      <c r="G175" s="199" t="s">
        <v>202</v>
      </c>
      <c r="H175" s="200">
        <v>1073.77</v>
      </c>
      <c r="I175" s="201"/>
      <c r="J175" s="202">
        <f>ROUND(I175*H175,2)</f>
        <v>0</v>
      </c>
      <c r="K175" s="198" t="s">
        <v>154</v>
      </c>
      <c r="L175" s="43"/>
      <c r="M175" s="203" t="s">
        <v>19</v>
      </c>
      <c r="N175" s="204" t="s">
        <v>47</v>
      </c>
      <c r="O175" s="83"/>
      <c r="P175" s="205">
        <f>O175*H175</f>
        <v>0</v>
      </c>
      <c r="Q175" s="205">
        <v>0</v>
      </c>
      <c r="R175" s="205">
        <f>Q175*H175</f>
        <v>0</v>
      </c>
      <c r="S175" s="205">
        <v>0</v>
      </c>
      <c r="T175" s="206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07" t="s">
        <v>148</v>
      </c>
      <c r="AT175" s="207" t="s">
        <v>150</v>
      </c>
      <c r="AU175" s="207" t="s">
        <v>14</v>
      </c>
      <c r="AY175" s="16" t="s">
        <v>149</v>
      </c>
      <c r="BE175" s="208">
        <f>IF(N175="základní",J175,0)</f>
        <v>0</v>
      </c>
      <c r="BF175" s="208">
        <f>IF(N175="snížená",J175,0)</f>
        <v>0</v>
      </c>
      <c r="BG175" s="208">
        <f>IF(N175="zákl. přenesená",J175,0)</f>
        <v>0</v>
      </c>
      <c r="BH175" s="208">
        <f>IF(N175="sníž. přenesená",J175,0)</f>
        <v>0</v>
      </c>
      <c r="BI175" s="208">
        <f>IF(N175="nulová",J175,0)</f>
        <v>0</v>
      </c>
      <c r="BJ175" s="16" t="s">
        <v>14</v>
      </c>
      <c r="BK175" s="208">
        <f>ROUND(I175*H175,2)</f>
        <v>0</v>
      </c>
      <c r="BL175" s="16" t="s">
        <v>148</v>
      </c>
      <c r="BM175" s="207" t="s">
        <v>301</v>
      </c>
    </row>
    <row r="176" s="2" customFormat="1">
      <c r="A176" s="37"/>
      <c r="B176" s="38"/>
      <c r="C176" s="39"/>
      <c r="D176" s="209" t="s">
        <v>156</v>
      </c>
      <c r="E176" s="39"/>
      <c r="F176" s="210" t="s">
        <v>302</v>
      </c>
      <c r="G176" s="39"/>
      <c r="H176" s="39"/>
      <c r="I176" s="211"/>
      <c r="J176" s="39"/>
      <c r="K176" s="39"/>
      <c r="L176" s="43"/>
      <c r="M176" s="212"/>
      <c r="N176" s="213"/>
      <c r="O176" s="83"/>
      <c r="P176" s="83"/>
      <c r="Q176" s="83"/>
      <c r="R176" s="83"/>
      <c r="S176" s="83"/>
      <c r="T176" s="84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156</v>
      </c>
      <c r="AU176" s="16" t="s">
        <v>14</v>
      </c>
    </row>
    <row r="177" s="2" customFormat="1">
      <c r="A177" s="37"/>
      <c r="B177" s="38"/>
      <c r="C177" s="39"/>
      <c r="D177" s="214" t="s">
        <v>158</v>
      </c>
      <c r="E177" s="39"/>
      <c r="F177" s="215" t="s">
        <v>303</v>
      </c>
      <c r="G177" s="39"/>
      <c r="H177" s="39"/>
      <c r="I177" s="211"/>
      <c r="J177" s="39"/>
      <c r="K177" s="39"/>
      <c r="L177" s="43"/>
      <c r="M177" s="212"/>
      <c r="N177" s="213"/>
      <c r="O177" s="83"/>
      <c r="P177" s="83"/>
      <c r="Q177" s="83"/>
      <c r="R177" s="83"/>
      <c r="S177" s="83"/>
      <c r="T177" s="84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158</v>
      </c>
      <c r="AU177" s="16" t="s">
        <v>14</v>
      </c>
    </row>
    <row r="178" s="12" customFormat="1">
      <c r="A178" s="12"/>
      <c r="B178" s="216"/>
      <c r="C178" s="217"/>
      <c r="D178" s="209" t="s">
        <v>160</v>
      </c>
      <c r="E178" s="218" t="s">
        <v>19</v>
      </c>
      <c r="F178" s="219" t="s">
        <v>161</v>
      </c>
      <c r="G178" s="217"/>
      <c r="H178" s="218" t="s">
        <v>19</v>
      </c>
      <c r="I178" s="220"/>
      <c r="J178" s="217"/>
      <c r="K178" s="217"/>
      <c r="L178" s="221"/>
      <c r="M178" s="222"/>
      <c r="N178" s="223"/>
      <c r="O178" s="223"/>
      <c r="P178" s="223"/>
      <c r="Q178" s="223"/>
      <c r="R178" s="223"/>
      <c r="S178" s="223"/>
      <c r="T178" s="224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T178" s="225" t="s">
        <v>160</v>
      </c>
      <c r="AU178" s="225" t="s">
        <v>14</v>
      </c>
      <c r="AV178" s="12" t="s">
        <v>14</v>
      </c>
      <c r="AW178" s="12" t="s">
        <v>35</v>
      </c>
      <c r="AX178" s="12" t="s">
        <v>76</v>
      </c>
      <c r="AY178" s="225" t="s">
        <v>149</v>
      </c>
    </row>
    <row r="179" s="13" customFormat="1">
      <c r="A179" s="13"/>
      <c r="B179" s="226"/>
      <c r="C179" s="227"/>
      <c r="D179" s="209" t="s">
        <v>160</v>
      </c>
      <c r="E179" s="228" t="s">
        <v>304</v>
      </c>
      <c r="F179" s="229" t="s">
        <v>305</v>
      </c>
      <c r="G179" s="227"/>
      <c r="H179" s="230">
        <v>1073.77</v>
      </c>
      <c r="I179" s="231"/>
      <c r="J179" s="227"/>
      <c r="K179" s="227"/>
      <c r="L179" s="232"/>
      <c r="M179" s="233"/>
      <c r="N179" s="234"/>
      <c r="O179" s="234"/>
      <c r="P179" s="234"/>
      <c r="Q179" s="234"/>
      <c r="R179" s="234"/>
      <c r="S179" s="234"/>
      <c r="T179" s="235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6" t="s">
        <v>160</v>
      </c>
      <c r="AU179" s="236" t="s">
        <v>14</v>
      </c>
      <c r="AV179" s="13" t="s">
        <v>96</v>
      </c>
      <c r="AW179" s="13" t="s">
        <v>35</v>
      </c>
      <c r="AX179" s="13" t="s">
        <v>76</v>
      </c>
      <c r="AY179" s="236" t="s">
        <v>149</v>
      </c>
    </row>
    <row r="180" s="13" customFormat="1">
      <c r="A180" s="13"/>
      <c r="B180" s="226"/>
      <c r="C180" s="227"/>
      <c r="D180" s="209" t="s">
        <v>160</v>
      </c>
      <c r="E180" s="228" t="s">
        <v>306</v>
      </c>
      <c r="F180" s="229" t="s">
        <v>307</v>
      </c>
      <c r="G180" s="227"/>
      <c r="H180" s="230">
        <v>1073.77</v>
      </c>
      <c r="I180" s="231"/>
      <c r="J180" s="227"/>
      <c r="K180" s="227"/>
      <c r="L180" s="232"/>
      <c r="M180" s="233"/>
      <c r="N180" s="234"/>
      <c r="O180" s="234"/>
      <c r="P180" s="234"/>
      <c r="Q180" s="234"/>
      <c r="R180" s="234"/>
      <c r="S180" s="234"/>
      <c r="T180" s="235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6" t="s">
        <v>160</v>
      </c>
      <c r="AU180" s="236" t="s">
        <v>14</v>
      </c>
      <c r="AV180" s="13" t="s">
        <v>96</v>
      </c>
      <c r="AW180" s="13" t="s">
        <v>35</v>
      </c>
      <c r="AX180" s="13" t="s">
        <v>14</v>
      </c>
      <c r="AY180" s="236" t="s">
        <v>149</v>
      </c>
    </row>
    <row r="181" s="2" customFormat="1" ht="24.15" customHeight="1">
      <c r="A181" s="37"/>
      <c r="B181" s="38"/>
      <c r="C181" s="196" t="s">
        <v>308</v>
      </c>
      <c r="D181" s="196" t="s">
        <v>150</v>
      </c>
      <c r="E181" s="197" t="s">
        <v>309</v>
      </c>
      <c r="F181" s="198" t="s">
        <v>310</v>
      </c>
      <c r="G181" s="199" t="s">
        <v>311</v>
      </c>
      <c r="H181" s="200">
        <v>1613.5039999999999</v>
      </c>
      <c r="I181" s="201"/>
      <c r="J181" s="202">
        <f>ROUND(I181*H181,2)</f>
        <v>0</v>
      </c>
      <c r="K181" s="198" t="s">
        <v>154</v>
      </c>
      <c r="L181" s="43"/>
      <c r="M181" s="203" t="s">
        <v>19</v>
      </c>
      <c r="N181" s="204" t="s">
        <v>47</v>
      </c>
      <c r="O181" s="83"/>
      <c r="P181" s="205">
        <f>O181*H181</f>
        <v>0</v>
      </c>
      <c r="Q181" s="205">
        <v>0</v>
      </c>
      <c r="R181" s="205">
        <f>Q181*H181</f>
        <v>0</v>
      </c>
      <c r="S181" s="205">
        <v>0</v>
      </c>
      <c r="T181" s="206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07" t="s">
        <v>148</v>
      </c>
      <c r="AT181" s="207" t="s">
        <v>150</v>
      </c>
      <c r="AU181" s="207" t="s">
        <v>14</v>
      </c>
      <c r="AY181" s="16" t="s">
        <v>149</v>
      </c>
      <c r="BE181" s="208">
        <f>IF(N181="základní",J181,0)</f>
        <v>0</v>
      </c>
      <c r="BF181" s="208">
        <f>IF(N181="snížená",J181,0)</f>
        <v>0</v>
      </c>
      <c r="BG181" s="208">
        <f>IF(N181="zákl. přenesená",J181,0)</f>
        <v>0</v>
      </c>
      <c r="BH181" s="208">
        <f>IF(N181="sníž. přenesená",J181,0)</f>
        <v>0</v>
      </c>
      <c r="BI181" s="208">
        <f>IF(N181="nulová",J181,0)</f>
        <v>0</v>
      </c>
      <c r="BJ181" s="16" t="s">
        <v>14</v>
      </c>
      <c r="BK181" s="208">
        <f>ROUND(I181*H181,2)</f>
        <v>0</v>
      </c>
      <c r="BL181" s="16" t="s">
        <v>148</v>
      </c>
      <c r="BM181" s="207" t="s">
        <v>312</v>
      </c>
    </row>
    <row r="182" s="2" customFormat="1">
      <c r="A182" s="37"/>
      <c r="B182" s="38"/>
      <c r="C182" s="39"/>
      <c r="D182" s="209" t="s">
        <v>156</v>
      </c>
      <c r="E182" s="39"/>
      <c r="F182" s="210" t="s">
        <v>310</v>
      </c>
      <c r="G182" s="39"/>
      <c r="H182" s="39"/>
      <c r="I182" s="211"/>
      <c r="J182" s="39"/>
      <c r="K182" s="39"/>
      <c r="L182" s="43"/>
      <c r="M182" s="212"/>
      <c r="N182" s="213"/>
      <c r="O182" s="83"/>
      <c r="P182" s="83"/>
      <c r="Q182" s="83"/>
      <c r="R182" s="83"/>
      <c r="S182" s="83"/>
      <c r="T182" s="84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156</v>
      </c>
      <c r="AU182" s="16" t="s">
        <v>14</v>
      </c>
    </row>
    <row r="183" s="2" customFormat="1">
      <c r="A183" s="37"/>
      <c r="B183" s="38"/>
      <c r="C183" s="39"/>
      <c r="D183" s="214" t="s">
        <v>158</v>
      </c>
      <c r="E183" s="39"/>
      <c r="F183" s="215" t="s">
        <v>313</v>
      </c>
      <c r="G183" s="39"/>
      <c r="H183" s="39"/>
      <c r="I183" s="211"/>
      <c r="J183" s="39"/>
      <c r="K183" s="39"/>
      <c r="L183" s="43"/>
      <c r="M183" s="212"/>
      <c r="N183" s="213"/>
      <c r="O183" s="83"/>
      <c r="P183" s="83"/>
      <c r="Q183" s="83"/>
      <c r="R183" s="83"/>
      <c r="S183" s="83"/>
      <c r="T183" s="84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158</v>
      </c>
      <c r="AU183" s="16" t="s">
        <v>14</v>
      </c>
    </row>
    <row r="184" s="2" customFormat="1">
      <c r="A184" s="37"/>
      <c r="B184" s="38"/>
      <c r="C184" s="39"/>
      <c r="D184" s="209" t="s">
        <v>314</v>
      </c>
      <c r="E184" s="39"/>
      <c r="F184" s="247" t="s">
        <v>315</v>
      </c>
      <c r="G184" s="39"/>
      <c r="H184" s="39"/>
      <c r="I184" s="211"/>
      <c r="J184" s="39"/>
      <c r="K184" s="39"/>
      <c r="L184" s="43"/>
      <c r="M184" s="212"/>
      <c r="N184" s="213"/>
      <c r="O184" s="83"/>
      <c r="P184" s="83"/>
      <c r="Q184" s="83"/>
      <c r="R184" s="83"/>
      <c r="S184" s="83"/>
      <c r="T184" s="84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314</v>
      </c>
      <c r="AU184" s="16" t="s">
        <v>14</v>
      </c>
    </row>
    <row r="185" s="12" customFormat="1">
      <c r="A185" s="12"/>
      <c r="B185" s="216"/>
      <c r="C185" s="217"/>
      <c r="D185" s="209" t="s">
        <v>160</v>
      </c>
      <c r="E185" s="218" t="s">
        <v>19</v>
      </c>
      <c r="F185" s="219" t="s">
        <v>161</v>
      </c>
      <c r="G185" s="217"/>
      <c r="H185" s="218" t="s">
        <v>19</v>
      </c>
      <c r="I185" s="220"/>
      <c r="J185" s="217"/>
      <c r="K185" s="217"/>
      <c r="L185" s="221"/>
      <c r="M185" s="222"/>
      <c r="N185" s="223"/>
      <c r="O185" s="223"/>
      <c r="P185" s="223"/>
      <c r="Q185" s="223"/>
      <c r="R185" s="223"/>
      <c r="S185" s="223"/>
      <c r="T185" s="224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T185" s="225" t="s">
        <v>160</v>
      </c>
      <c r="AU185" s="225" t="s">
        <v>14</v>
      </c>
      <c r="AV185" s="12" t="s">
        <v>14</v>
      </c>
      <c r="AW185" s="12" t="s">
        <v>35</v>
      </c>
      <c r="AX185" s="12" t="s">
        <v>76</v>
      </c>
      <c r="AY185" s="225" t="s">
        <v>149</v>
      </c>
    </row>
    <row r="186" s="13" customFormat="1">
      <c r="A186" s="13"/>
      <c r="B186" s="226"/>
      <c r="C186" s="227"/>
      <c r="D186" s="209" t="s">
        <v>160</v>
      </c>
      <c r="E186" s="228" t="s">
        <v>316</v>
      </c>
      <c r="F186" s="229" t="s">
        <v>317</v>
      </c>
      <c r="G186" s="227"/>
      <c r="H186" s="230">
        <v>1613.5039999999999</v>
      </c>
      <c r="I186" s="231"/>
      <c r="J186" s="227"/>
      <c r="K186" s="227"/>
      <c r="L186" s="232"/>
      <c r="M186" s="233"/>
      <c r="N186" s="234"/>
      <c r="O186" s="234"/>
      <c r="P186" s="234"/>
      <c r="Q186" s="234"/>
      <c r="R186" s="234"/>
      <c r="S186" s="234"/>
      <c r="T186" s="235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6" t="s">
        <v>160</v>
      </c>
      <c r="AU186" s="236" t="s">
        <v>14</v>
      </c>
      <c r="AV186" s="13" t="s">
        <v>96</v>
      </c>
      <c r="AW186" s="13" t="s">
        <v>35</v>
      </c>
      <c r="AX186" s="13" t="s">
        <v>76</v>
      </c>
      <c r="AY186" s="236" t="s">
        <v>149</v>
      </c>
    </row>
    <row r="187" s="13" customFormat="1">
      <c r="A187" s="13"/>
      <c r="B187" s="226"/>
      <c r="C187" s="227"/>
      <c r="D187" s="209" t="s">
        <v>160</v>
      </c>
      <c r="E187" s="228" t="s">
        <v>318</v>
      </c>
      <c r="F187" s="229" t="s">
        <v>319</v>
      </c>
      <c r="G187" s="227"/>
      <c r="H187" s="230">
        <v>1613.5039999999999</v>
      </c>
      <c r="I187" s="231"/>
      <c r="J187" s="227"/>
      <c r="K187" s="227"/>
      <c r="L187" s="232"/>
      <c r="M187" s="233"/>
      <c r="N187" s="234"/>
      <c r="O187" s="234"/>
      <c r="P187" s="234"/>
      <c r="Q187" s="234"/>
      <c r="R187" s="234"/>
      <c r="S187" s="234"/>
      <c r="T187" s="235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6" t="s">
        <v>160</v>
      </c>
      <c r="AU187" s="236" t="s">
        <v>14</v>
      </c>
      <c r="AV187" s="13" t="s">
        <v>96</v>
      </c>
      <c r="AW187" s="13" t="s">
        <v>35</v>
      </c>
      <c r="AX187" s="13" t="s">
        <v>14</v>
      </c>
      <c r="AY187" s="236" t="s">
        <v>149</v>
      </c>
    </row>
    <row r="188" s="2" customFormat="1" ht="16.5" customHeight="1">
      <c r="A188" s="37"/>
      <c r="B188" s="38"/>
      <c r="C188" s="196" t="s">
        <v>320</v>
      </c>
      <c r="D188" s="196" t="s">
        <v>150</v>
      </c>
      <c r="E188" s="197" t="s">
        <v>321</v>
      </c>
      <c r="F188" s="198" t="s">
        <v>322</v>
      </c>
      <c r="G188" s="199" t="s">
        <v>202</v>
      </c>
      <c r="H188" s="200">
        <v>18.170000000000002</v>
      </c>
      <c r="I188" s="201"/>
      <c r="J188" s="202">
        <f>ROUND(I188*H188,2)</f>
        <v>0</v>
      </c>
      <c r="K188" s="198" t="s">
        <v>154</v>
      </c>
      <c r="L188" s="43"/>
      <c r="M188" s="203" t="s">
        <v>19</v>
      </c>
      <c r="N188" s="204" t="s">
        <v>47</v>
      </c>
      <c r="O188" s="83"/>
      <c r="P188" s="205">
        <f>O188*H188</f>
        <v>0</v>
      </c>
      <c r="Q188" s="205">
        <v>0</v>
      </c>
      <c r="R188" s="205">
        <f>Q188*H188</f>
        <v>0</v>
      </c>
      <c r="S188" s="205">
        <v>0</v>
      </c>
      <c r="T188" s="206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07" t="s">
        <v>212</v>
      </c>
      <c r="AT188" s="207" t="s">
        <v>150</v>
      </c>
      <c r="AU188" s="207" t="s">
        <v>14</v>
      </c>
      <c r="AY188" s="16" t="s">
        <v>149</v>
      </c>
      <c r="BE188" s="208">
        <f>IF(N188="základní",J188,0)</f>
        <v>0</v>
      </c>
      <c r="BF188" s="208">
        <f>IF(N188="snížená",J188,0)</f>
        <v>0</v>
      </c>
      <c r="BG188" s="208">
        <f>IF(N188="zákl. přenesená",J188,0)</f>
        <v>0</v>
      </c>
      <c r="BH188" s="208">
        <f>IF(N188="sníž. přenesená",J188,0)</f>
        <v>0</v>
      </c>
      <c r="BI188" s="208">
        <f>IF(N188="nulová",J188,0)</f>
        <v>0</v>
      </c>
      <c r="BJ188" s="16" t="s">
        <v>14</v>
      </c>
      <c r="BK188" s="208">
        <f>ROUND(I188*H188,2)</f>
        <v>0</v>
      </c>
      <c r="BL188" s="16" t="s">
        <v>212</v>
      </c>
      <c r="BM188" s="207" t="s">
        <v>323</v>
      </c>
    </row>
    <row r="189" s="2" customFormat="1">
      <c r="A189" s="37"/>
      <c r="B189" s="38"/>
      <c r="C189" s="39"/>
      <c r="D189" s="209" t="s">
        <v>156</v>
      </c>
      <c r="E189" s="39"/>
      <c r="F189" s="210" t="s">
        <v>324</v>
      </c>
      <c r="G189" s="39"/>
      <c r="H189" s="39"/>
      <c r="I189" s="211"/>
      <c r="J189" s="39"/>
      <c r="K189" s="39"/>
      <c r="L189" s="43"/>
      <c r="M189" s="212"/>
      <c r="N189" s="213"/>
      <c r="O189" s="83"/>
      <c r="P189" s="83"/>
      <c r="Q189" s="83"/>
      <c r="R189" s="83"/>
      <c r="S189" s="83"/>
      <c r="T189" s="84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6" t="s">
        <v>156</v>
      </c>
      <c r="AU189" s="16" t="s">
        <v>14</v>
      </c>
    </row>
    <row r="190" s="2" customFormat="1">
      <c r="A190" s="37"/>
      <c r="B190" s="38"/>
      <c r="C190" s="39"/>
      <c r="D190" s="214" t="s">
        <v>158</v>
      </c>
      <c r="E190" s="39"/>
      <c r="F190" s="215" t="s">
        <v>325</v>
      </c>
      <c r="G190" s="39"/>
      <c r="H190" s="39"/>
      <c r="I190" s="211"/>
      <c r="J190" s="39"/>
      <c r="K190" s="39"/>
      <c r="L190" s="43"/>
      <c r="M190" s="212"/>
      <c r="N190" s="213"/>
      <c r="O190" s="83"/>
      <c r="P190" s="83"/>
      <c r="Q190" s="83"/>
      <c r="R190" s="83"/>
      <c r="S190" s="83"/>
      <c r="T190" s="84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158</v>
      </c>
      <c r="AU190" s="16" t="s">
        <v>14</v>
      </c>
    </row>
    <row r="191" s="2" customFormat="1" ht="16.5" customHeight="1">
      <c r="A191" s="37"/>
      <c r="B191" s="38"/>
      <c r="C191" s="237" t="s">
        <v>326</v>
      </c>
      <c r="D191" s="237" t="s">
        <v>281</v>
      </c>
      <c r="E191" s="238" t="s">
        <v>327</v>
      </c>
      <c r="F191" s="239" t="s">
        <v>328</v>
      </c>
      <c r="G191" s="240" t="s">
        <v>311</v>
      </c>
      <c r="H191" s="241">
        <v>47.719999999999999</v>
      </c>
      <c r="I191" s="242"/>
      <c r="J191" s="243">
        <f>ROUND(I191*H191,2)</f>
        <v>0</v>
      </c>
      <c r="K191" s="239" t="s">
        <v>154</v>
      </c>
      <c r="L191" s="244"/>
      <c r="M191" s="245" t="s">
        <v>19</v>
      </c>
      <c r="N191" s="246" t="s">
        <v>47</v>
      </c>
      <c r="O191" s="83"/>
      <c r="P191" s="205">
        <f>O191*H191</f>
        <v>0</v>
      </c>
      <c r="Q191" s="205">
        <v>1</v>
      </c>
      <c r="R191" s="205">
        <f>Q191*H191</f>
        <v>47.719999999999999</v>
      </c>
      <c r="S191" s="205">
        <v>0</v>
      </c>
      <c r="T191" s="206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07" t="s">
        <v>212</v>
      </c>
      <c r="AT191" s="207" t="s">
        <v>281</v>
      </c>
      <c r="AU191" s="207" t="s">
        <v>14</v>
      </c>
      <c r="AY191" s="16" t="s">
        <v>149</v>
      </c>
      <c r="BE191" s="208">
        <f>IF(N191="základní",J191,0)</f>
        <v>0</v>
      </c>
      <c r="BF191" s="208">
        <f>IF(N191="snížená",J191,0)</f>
        <v>0</v>
      </c>
      <c r="BG191" s="208">
        <f>IF(N191="zákl. přenesená",J191,0)</f>
        <v>0</v>
      </c>
      <c r="BH191" s="208">
        <f>IF(N191="sníž. přenesená",J191,0)</f>
        <v>0</v>
      </c>
      <c r="BI191" s="208">
        <f>IF(N191="nulová",J191,0)</f>
        <v>0</v>
      </c>
      <c r="BJ191" s="16" t="s">
        <v>14</v>
      </c>
      <c r="BK191" s="208">
        <f>ROUND(I191*H191,2)</f>
        <v>0</v>
      </c>
      <c r="BL191" s="16" t="s">
        <v>212</v>
      </c>
      <c r="BM191" s="207" t="s">
        <v>329</v>
      </c>
    </row>
    <row r="192" s="2" customFormat="1">
      <c r="A192" s="37"/>
      <c r="B192" s="38"/>
      <c r="C192" s="39"/>
      <c r="D192" s="209" t="s">
        <v>156</v>
      </c>
      <c r="E192" s="39"/>
      <c r="F192" s="210" t="s">
        <v>328</v>
      </c>
      <c r="G192" s="39"/>
      <c r="H192" s="39"/>
      <c r="I192" s="211"/>
      <c r="J192" s="39"/>
      <c r="K192" s="39"/>
      <c r="L192" s="43"/>
      <c r="M192" s="212"/>
      <c r="N192" s="213"/>
      <c r="O192" s="83"/>
      <c r="P192" s="83"/>
      <c r="Q192" s="83"/>
      <c r="R192" s="83"/>
      <c r="S192" s="83"/>
      <c r="T192" s="84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156</v>
      </c>
      <c r="AU192" s="16" t="s">
        <v>14</v>
      </c>
    </row>
    <row r="193" s="2" customFormat="1" ht="16.5" customHeight="1">
      <c r="A193" s="37"/>
      <c r="B193" s="38"/>
      <c r="C193" s="196" t="s">
        <v>103</v>
      </c>
      <c r="D193" s="196" t="s">
        <v>150</v>
      </c>
      <c r="E193" s="197" t="s">
        <v>330</v>
      </c>
      <c r="F193" s="198" t="s">
        <v>331</v>
      </c>
      <c r="G193" s="199" t="s">
        <v>202</v>
      </c>
      <c r="H193" s="200">
        <v>2.7000000000000002</v>
      </c>
      <c r="I193" s="201"/>
      <c r="J193" s="202">
        <f>ROUND(I193*H193,2)</f>
        <v>0</v>
      </c>
      <c r="K193" s="198" t="s">
        <v>154</v>
      </c>
      <c r="L193" s="43"/>
      <c r="M193" s="203" t="s">
        <v>19</v>
      </c>
      <c r="N193" s="204" t="s">
        <v>47</v>
      </c>
      <c r="O193" s="83"/>
      <c r="P193" s="205">
        <f>O193*H193</f>
        <v>0</v>
      </c>
      <c r="Q193" s="205">
        <v>0</v>
      </c>
      <c r="R193" s="205">
        <f>Q193*H193</f>
        <v>0</v>
      </c>
      <c r="S193" s="205">
        <v>0</v>
      </c>
      <c r="T193" s="206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07" t="s">
        <v>212</v>
      </c>
      <c r="AT193" s="207" t="s">
        <v>150</v>
      </c>
      <c r="AU193" s="207" t="s">
        <v>14</v>
      </c>
      <c r="AY193" s="16" t="s">
        <v>149</v>
      </c>
      <c r="BE193" s="208">
        <f>IF(N193="základní",J193,0)</f>
        <v>0</v>
      </c>
      <c r="BF193" s="208">
        <f>IF(N193="snížená",J193,0)</f>
        <v>0</v>
      </c>
      <c r="BG193" s="208">
        <f>IF(N193="zákl. přenesená",J193,0)</f>
        <v>0</v>
      </c>
      <c r="BH193" s="208">
        <f>IF(N193="sníž. přenesená",J193,0)</f>
        <v>0</v>
      </c>
      <c r="BI193" s="208">
        <f>IF(N193="nulová",J193,0)</f>
        <v>0</v>
      </c>
      <c r="BJ193" s="16" t="s">
        <v>14</v>
      </c>
      <c r="BK193" s="208">
        <f>ROUND(I193*H193,2)</f>
        <v>0</v>
      </c>
      <c r="BL193" s="16" t="s">
        <v>212</v>
      </c>
      <c r="BM193" s="207" t="s">
        <v>332</v>
      </c>
    </row>
    <row r="194" s="2" customFormat="1">
      <c r="A194" s="37"/>
      <c r="B194" s="38"/>
      <c r="C194" s="39"/>
      <c r="D194" s="209" t="s">
        <v>156</v>
      </c>
      <c r="E194" s="39"/>
      <c r="F194" s="210" t="s">
        <v>333</v>
      </c>
      <c r="G194" s="39"/>
      <c r="H194" s="39"/>
      <c r="I194" s="211"/>
      <c r="J194" s="39"/>
      <c r="K194" s="39"/>
      <c r="L194" s="43"/>
      <c r="M194" s="212"/>
      <c r="N194" s="213"/>
      <c r="O194" s="83"/>
      <c r="P194" s="83"/>
      <c r="Q194" s="83"/>
      <c r="R194" s="83"/>
      <c r="S194" s="83"/>
      <c r="T194" s="84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6" t="s">
        <v>156</v>
      </c>
      <c r="AU194" s="16" t="s">
        <v>14</v>
      </c>
    </row>
    <row r="195" s="2" customFormat="1">
      <c r="A195" s="37"/>
      <c r="B195" s="38"/>
      <c r="C195" s="39"/>
      <c r="D195" s="214" t="s">
        <v>158</v>
      </c>
      <c r="E195" s="39"/>
      <c r="F195" s="215" t="s">
        <v>334</v>
      </c>
      <c r="G195" s="39"/>
      <c r="H195" s="39"/>
      <c r="I195" s="211"/>
      <c r="J195" s="39"/>
      <c r="K195" s="39"/>
      <c r="L195" s="43"/>
      <c r="M195" s="212"/>
      <c r="N195" s="213"/>
      <c r="O195" s="83"/>
      <c r="P195" s="83"/>
      <c r="Q195" s="83"/>
      <c r="R195" s="83"/>
      <c r="S195" s="83"/>
      <c r="T195" s="84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6" t="s">
        <v>158</v>
      </c>
      <c r="AU195" s="16" t="s">
        <v>14</v>
      </c>
    </row>
    <row r="196" s="2" customFormat="1" ht="16.5" customHeight="1">
      <c r="A196" s="37"/>
      <c r="B196" s="38"/>
      <c r="C196" s="196" t="s">
        <v>7</v>
      </c>
      <c r="D196" s="196" t="s">
        <v>150</v>
      </c>
      <c r="E196" s="197" t="s">
        <v>335</v>
      </c>
      <c r="F196" s="198" t="s">
        <v>336</v>
      </c>
      <c r="G196" s="199" t="s">
        <v>291</v>
      </c>
      <c r="H196" s="200">
        <v>1423.9000000000001</v>
      </c>
      <c r="I196" s="201"/>
      <c r="J196" s="202">
        <f>ROUND(I196*H196,2)</f>
        <v>0</v>
      </c>
      <c r="K196" s="198" t="s">
        <v>154</v>
      </c>
      <c r="L196" s="43"/>
      <c r="M196" s="203" t="s">
        <v>19</v>
      </c>
      <c r="N196" s="204" t="s">
        <v>47</v>
      </c>
      <c r="O196" s="83"/>
      <c r="P196" s="205">
        <f>O196*H196</f>
        <v>0</v>
      </c>
      <c r="Q196" s="205">
        <v>0</v>
      </c>
      <c r="R196" s="205">
        <f>Q196*H196</f>
        <v>0</v>
      </c>
      <c r="S196" s="205">
        <v>0</v>
      </c>
      <c r="T196" s="206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07" t="s">
        <v>148</v>
      </c>
      <c r="AT196" s="207" t="s">
        <v>150</v>
      </c>
      <c r="AU196" s="207" t="s">
        <v>14</v>
      </c>
      <c r="AY196" s="16" t="s">
        <v>149</v>
      </c>
      <c r="BE196" s="208">
        <f>IF(N196="základní",J196,0)</f>
        <v>0</v>
      </c>
      <c r="BF196" s="208">
        <f>IF(N196="snížená",J196,0)</f>
        <v>0</v>
      </c>
      <c r="BG196" s="208">
        <f>IF(N196="zákl. přenesená",J196,0)</f>
        <v>0</v>
      </c>
      <c r="BH196" s="208">
        <f>IF(N196="sníž. přenesená",J196,0)</f>
        <v>0</v>
      </c>
      <c r="BI196" s="208">
        <f>IF(N196="nulová",J196,0)</f>
        <v>0</v>
      </c>
      <c r="BJ196" s="16" t="s">
        <v>14</v>
      </c>
      <c r="BK196" s="208">
        <f>ROUND(I196*H196,2)</f>
        <v>0</v>
      </c>
      <c r="BL196" s="16" t="s">
        <v>148</v>
      </c>
      <c r="BM196" s="207" t="s">
        <v>337</v>
      </c>
    </row>
    <row r="197" s="2" customFormat="1">
      <c r="A197" s="37"/>
      <c r="B197" s="38"/>
      <c r="C197" s="39"/>
      <c r="D197" s="209" t="s">
        <v>156</v>
      </c>
      <c r="E197" s="39"/>
      <c r="F197" s="210" t="s">
        <v>338</v>
      </c>
      <c r="G197" s="39"/>
      <c r="H197" s="39"/>
      <c r="I197" s="211"/>
      <c r="J197" s="39"/>
      <c r="K197" s="39"/>
      <c r="L197" s="43"/>
      <c r="M197" s="212"/>
      <c r="N197" s="213"/>
      <c r="O197" s="83"/>
      <c r="P197" s="83"/>
      <c r="Q197" s="83"/>
      <c r="R197" s="83"/>
      <c r="S197" s="83"/>
      <c r="T197" s="84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6" t="s">
        <v>156</v>
      </c>
      <c r="AU197" s="16" t="s">
        <v>14</v>
      </c>
    </row>
    <row r="198" s="2" customFormat="1">
      <c r="A198" s="37"/>
      <c r="B198" s="38"/>
      <c r="C198" s="39"/>
      <c r="D198" s="214" t="s">
        <v>158</v>
      </c>
      <c r="E198" s="39"/>
      <c r="F198" s="215" t="s">
        <v>339</v>
      </c>
      <c r="G198" s="39"/>
      <c r="H198" s="39"/>
      <c r="I198" s="211"/>
      <c r="J198" s="39"/>
      <c r="K198" s="39"/>
      <c r="L198" s="43"/>
      <c r="M198" s="212"/>
      <c r="N198" s="213"/>
      <c r="O198" s="83"/>
      <c r="P198" s="83"/>
      <c r="Q198" s="83"/>
      <c r="R198" s="83"/>
      <c r="S198" s="83"/>
      <c r="T198" s="84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158</v>
      </c>
      <c r="AU198" s="16" t="s">
        <v>14</v>
      </c>
    </row>
    <row r="199" s="12" customFormat="1">
      <c r="A199" s="12"/>
      <c r="B199" s="216"/>
      <c r="C199" s="217"/>
      <c r="D199" s="209" t="s">
        <v>160</v>
      </c>
      <c r="E199" s="218" t="s">
        <v>19</v>
      </c>
      <c r="F199" s="219" t="s">
        <v>161</v>
      </c>
      <c r="G199" s="217"/>
      <c r="H199" s="218" t="s">
        <v>19</v>
      </c>
      <c r="I199" s="220"/>
      <c r="J199" s="217"/>
      <c r="K199" s="217"/>
      <c r="L199" s="221"/>
      <c r="M199" s="222"/>
      <c r="N199" s="223"/>
      <c r="O199" s="223"/>
      <c r="P199" s="223"/>
      <c r="Q199" s="223"/>
      <c r="R199" s="223"/>
      <c r="S199" s="223"/>
      <c r="T199" s="224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T199" s="225" t="s">
        <v>160</v>
      </c>
      <c r="AU199" s="225" t="s">
        <v>14</v>
      </c>
      <c r="AV199" s="12" t="s">
        <v>14</v>
      </c>
      <c r="AW199" s="12" t="s">
        <v>35</v>
      </c>
      <c r="AX199" s="12" t="s">
        <v>76</v>
      </c>
      <c r="AY199" s="225" t="s">
        <v>149</v>
      </c>
    </row>
    <row r="200" s="13" customFormat="1">
      <c r="A200" s="13"/>
      <c r="B200" s="226"/>
      <c r="C200" s="227"/>
      <c r="D200" s="209" t="s">
        <v>160</v>
      </c>
      <c r="E200" s="228" t="s">
        <v>340</v>
      </c>
      <c r="F200" s="229" t="s">
        <v>341</v>
      </c>
      <c r="G200" s="227"/>
      <c r="H200" s="230">
        <v>1423.9000000000001</v>
      </c>
      <c r="I200" s="231"/>
      <c r="J200" s="227"/>
      <c r="K200" s="227"/>
      <c r="L200" s="232"/>
      <c r="M200" s="233"/>
      <c r="N200" s="234"/>
      <c r="O200" s="234"/>
      <c r="P200" s="234"/>
      <c r="Q200" s="234"/>
      <c r="R200" s="234"/>
      <c r="S200" s="234"/>
      <c r="T200" s="235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6" t="s">
        <v>160</v>
      </c>
      <c r="AU200" s="236" t="s">
        <v>14</v>
      </c>
      <c r="AV200" s="13" t="s">
        <v>96</v>
      </c>
      <c r="AW200" s="13" t="s">
        <v>35</v>
      </c>
      <c r="AX200" s="13" t="s">
        <v>76</v>
      </c>
      <c r="AY200" s="236" t="s">
        <v>149</v>
      </c>
    </row>
    <row r="201" s="13" customFormat="1">
      <c r="A201" s="13"/>
      <c r="B201" s="226"/>
      <c r="C201" s="227"/>
      <c r="D201" s="209" t="s">
        <v>160</v>
      </c>
      <c r="E201" s="228" t="s">
        <v>342</v>
      </c>
      <c r="F201" s="229" t="s">
        <v>343</v>
      </c>
      <c r="G201" s="227"/>
      <c r="H201" s="230">
        <v>1423.9000000000001</v>
      </c>
      <c r="I201" s="231"/>
      <c r="J201" s="227"/>
      <c r="K201" s="227"/>
      <c r="L201" s="232"/>
      <c r="M201" s="233"/>
      <c r="N201" s="234"/>
      <c r="O201" s="234"/>
      <c r="P201" s="234"/>
      <c r="Q201" s="234"/>
      <c r="R201" s="234"/>
      <c r="S201" s="234"/>
      <c r="T201" s="235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6" t="s">
        <v>160</v>
      </c>
      <c r="AU201" s="236" t="s">
        <v>14</v>
      </c>
      <c r="AV201" s="13" t="s">
        <v>96</v>
      </c>
      <c r="AW201" s="13" t="s">
        <v>35</v>
      </c>
      <c r="AX201" s="13" t="s">
        <v>14</v>
      </c>
      <c r="AY201" s="236" t="s">
        <v>149</v>
      </c>
    </row>
    <row r="202" s="2" customFormat="1" ht="16.5" customHeight="1">
      <c r="A202" s="37"/>
      <c r="B202" s="38"/>
      <c r="C202" s="237" t="s">
        <v>344</v>
      </c>
      <c r="D202" s="237" t="s">
        <v>281</v>
      </c>
      <c r="E202" s="238" t="s">
        <v>345</v>
      </c>
      <c r="F202" s="239" t="s">
        <v>346</v>
      </c>
      <c r="G202" s="240" t="s">
        <v>347</v>
      </c>
      <c r="H202" s="241">
        <v>73.331000000000003</v>
      </c>
      <c r="I202" s="242"/>
      <c r="J202" s="243">
        <f>ROUND(I202*H202,2)</f>
        <v>0</v>
      </c>
      <c r="K202" s="239" t="s">
        <v>154</v>
      </c>
      <c r="L202" s="244"/>
      <c r="M202" s="245" t="s">
        <v>19</v>
      </c>
      <c r="N202" s="246" t="s">
        <v>47</v>
      </c>
      <c r="O202" s="83"/>
      <c r="P202" s="205">
        <f>O202*H202</f>
        <v>0</v>
      </c>
      <c r="Q202" s="205">
        <v>0.001</v>
      </c>
      <c r="R202" s="205">
        <f>Q202*H202</f>
        <v>0.073331000000000007</v>
      </c>
      <c r="S202" s="205">
        <v>0</v>
      </c>
      <c r="T202" s="206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07" t="s">
        <v>222</v>
      </c>
      <c r="AT202" s="207" t="s">
        <v>281</v>
      </c>
      <c r="AU202" s="207" t="s">
        <v>14</v>
      </c>
      <c r="AY202" s="16" t="s">
        <v>149</v>
      </c>
      <c r="BE202" s="208">
        <f>IF(N202="základní",J202,0)</f>
        <v>0</v>
      </c>
      <c r="BF202" s="208">
        <f>IF(N202="snížená",J202,0)</f>
        <v>0</v>
      </c>
      <c r="BG202" s="208">
        <f>IF(N202="zákl. přenesená",J202,0)</f>
        <v>0</v>
      </c>
      <c r="BH202" s="208">
        <f>IF(N202="sníž. přenesená",J202,0)</f>
        <v>0</v>
      </c>
      <c r="BI202" s="208">
        <f>IF(N202="nulová",J202,0)</f>
        <v>0</v>
      </c>
      <c r="BJ202" s="16" t="s">
        <v>14</v>
      </c>
      <c r="BK202" s="208">
        <f>ROUND(I202*H202,2)</f>
        <v>0</v>
      </c>
      <c r="BL202" s="16" t="s">
        <v>148</v>
      </c>
      <c r="BM202" s="207" t="s">
        <v>348</v>
      </c>
    </row>
    <row r="203" s="2" customFormat="1">
      <c r="A203" s="37"/>
      <c r="B203" s="38"/>
      <c r="C203" s="39"/>
      <c r="D203" s="209" t="s">
        <v>156</v>
      </c>
      <c r="E203" s="39"/>
      <c r="F203" s="210" t="s">
        <v>346</v>
      </c>
      <c r="G203" s="39"/>
      <c r="H203" s="39"/>
      <c r="I203" s="211"/>
      <c r="J203" s="39"/>
      <c r="K203" s="39"/>
      <c r="L203" s="43"/>
      <c r="M203" s="212"/>
      <c r="N203" s="213"/>
      <c r="O203" s="83"/>
      <c r="P203" s="83"/>
      <c r="Q203" s="83"/>
      <c r="R203" s="83"/>
      <c r="S203" s="83"/>
      <c r="T203" s="84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6" t="s">
        <v>156</v>
      </c>
      <c r="AU203" s="16" t="s">
        <v>14</v>
      </c>
    </row>
    <row r="204" s="12" customFormat="1">
      <c r="A204" s="12"/>
      <c r="B204" s="216"/>
      <c r="C204" s="217"/>
      <c r="D204" s="209" t="s">
        <v>160</v>
      </c>
      <c r="E204" s="218" t="s">
        <v>19</v>
      </c>
      <c r="F204" s="219" t="s">
        <v>161</v>
      </c>
      <c r="G204" s="217"/>
      <c r="H204" s="218" t="s">
        <v>19</v>
      </c>
      <c r="I204" s="220"/>
      <c r="J204" s="217"/>
      <c r="K204" s="217"/>
      <c r="L204" s="221"/>
      <c r="M204" s="222"/>
      <c r="N204" s="223"/>
      <c r="O204" s="223"/>
      <c r="P204" s="223"/>
      <c r="Q204" s="223"/>
      <c r="R204" s="223"/>
      <c r="S204" s="223"/>
      <c r="T204" s="224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T204" s="225" t="s">
        <v>160</v>
      </c>
      <c r="AU204" s="225" t="s">
        <v>14</v>
      </c>
      <c r="AV204" s="12" t="s">
        <v>14</v>
      </c>
      <c r="AW204" s="12" t="s">
        <v>35</v>
      </c>
      <c r="AX204" s="12" t="s">
        <v>76</v>
      </c>
      <c r="AY204" s="225" t="s">
        <v>149</v>
      </c>
    </row>
    <row r="205" s="13" customFormat="1">
      <c r="A205" s="13"/>
      <c r="B205" s="226"/>
      <c r="C205" s="227"/>
      <c r="D205" s="209" t="s">
        <v>160</v>
      </c>
      <c r="E205" s="228" t="s">
        <v>349</v>
      </c>
      <c r="F205" s="229" t="s">
        <v>350</v>
      </c>
      <c r="G205" s="227"/>
      <c r="H205" s="230">
        <v>73.331000000000003</v>
      </c>
      <c r="I205" s="231"/>
      <c r="J205" s="227"/>
      <c r="K205" s="227"/>
      <c r="L205" s="232"/>
      <c r="M205" s="233"/>
      <c r="N205" s="234"/>
      <c r="O205" s="234"/>
      <c r="P205" s="234"/>
      <c r="Q205" s="234"/>
      <c r="R205" s="234"/>
      <c r="S205" s="234"/>
      <c r="T205" s="235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6" t="s">
        <v>160</v>
      </c>
      <c r="AU205" s="236" t="s">
        <v>14</v>
      </c>
      <c r="AV205" s="13" t="s">
        <v>96</v>
      </c>
      <c r="AW205" s="13" t="s">
        <v>35</v>
      </c>
      <c r="AX205" s="13" t="s">
        <v>76</v>
      </c>
      <c r="AY205" s="236" t="s">
        <v>149</v>
      </c>
    </row>
    <row r="206" s="13" customFormat="1">
      <c r="A206" s="13"/>
      <c r="B206" s="226"/>
      <c r="C206" s="227"/>
      <c r="D206" s="209" t="s">
        <v>160</v>
      </c>
      <c r="E206" s="228" t="s">
        <v>351</v>
      </c>
      <c r="F206" s="229" t="s">
        <v>352</v>
      </c>
      <c r="G206" s="227"/>
      <c r="H206" s="230">
        <v>73.331000000000003</v>
      </c>
      <c r="I206" s="231"/>
      <c r="J206" s="227"/>
      <c r="K206" s="227"/>
      <c r="L206" s="232"/>
      <c r="M206" s="233"/>
      <c r="N206" s="234"/>
      <c r="O206" s="234"/>
      <c r="P206" s="234"/>
      <c r="Q206" s="234"/>
      <c r="R206" s="234"/>
      <c r="S206" s="234"/>
      <c r="T206" s="235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6" t="s">
        <v>160</v>
      </c>
      <c r="AU206" s="236" t="s">
        <v>14</v>
      </c>
      <c r="AV206" s="13" t="s">
        <v>96</v>
      </c>
      <c r="AW206" s="13" t="s">
        <v>35</v>
      </c>
      <c r="AX206" s="13" t="s">
        <v>14</v>
      </c>
      <c r="AY206" s="236" t="s">
        <v>149</v>
      </c>
    </row>
    <row r="207" s="2" customFormat="1" ht="16.5" customHeight="1">
      <c r="A207" s="37"/>
      <c r="B207" s="38"/>
      <c r="C207" s="196" t="s">
        <v>353</v>
      </c>
      <c r="D207" s="196" t="s">
        <v>150</v>
      </c>
      <c r="E207" s="197" t="s">
        <v>354</v>
      </c>
      <c r="F207" s="198" t="s">
        <v>355</v>
      </c>
      <c r="G207" s="199" t="s">
        <v>153</v>
      </c>
      <c r="H207" s="200">
        <v>2158.9000000000001</v>
      </c>
      <c r="I207" s="201"/>
      <c r="J207" s="202">
        <f>ROUND(I207*H207,2)</f>
        <v>0</v>
      </c>
      <c r="K207" s="198" t="s">
        <v>154</v>
      </c>
      <c r="L207" s="43"/>
      <c r="M207" s="203" t="s">
        <v>19</v>
      </c>
      <c r="N207" s="204" t="s">
        <v>47</v>
      </c>
      <c r="O207" s="83"/>
      <c r="P207" s="205">
        <f>O207*H207</f>
        <v>0</v>
      </c>
      <c r="Q207" s="205">
        <v>0</v>
      </c>
      <c r="R207" s="205">
        <f>Q207*H207</f>
        <v>0</v>
      </c>
      <c r="S207" s="205">
        <v>0</v>
      </c>
      <c r="T207" s="206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07" t="s">
        <v>148</v>
      </c>
      <c r="AT207" s="207" t="s">
        <v>150</v>
      </c>
      <c r="AU207" s="207" t="s">
        <v>14</v>
      </c>
      <c r="AY207" s="16" t="s">
        <v>149</v>
      </c>
      <c r="BE207" s="208">
        <f>IF(N207="základní",J207,0)</f>
        <v>0</v>
      </c>
      <c r="BF207" s="208">
        <f>IF(N207="snížená",J207,0)</f>
        <v>0</v>
      </c>
      <c r="BG207" s="208">
        <f>IF(N207="zákl. přenesená",J207,0)</f>
        <v>0</v>
      </c>
      <c r="BH207" s="208">
        <f>IF(N207="sníž. přenesená",J207,0)</f>
        <v>0</v>
      </c>
      <c r="BI207" s="208">
        <f>IF(N207="nulová",J207,0)</f>
        <v>0</v>
      </c>
      <c r="BJ207" s="16" t="s">
        <v>14</v>
      </c>
      <c r="BK207" s="208">
        <f>ROUND(I207*H207,2)</f>
        <v>0</v>
      </c>
      <c r="BL207" s="16" t="s">
        <v>148</v>
      </c>
      <c r="BM207" s="207" t="s">
        <v>356</v>
      </c>
    </row>
    <row r="208" s="2" customFormat="1">
      <c r="A208" s="37"/>
      <c r="B208" s="38"/>
      <c r="C208" s="39"/>
      <c r="D208" s="209" t="s">
        <v>156</v>
      </c>
      <c r="E208" s="39"/>
      <c r="F208" s="210" t="s">
        <v>357</v>
      </c>
      <c r="G208" s="39"/>
      <c r="H208" s="39"/>
      <c r="I208" s="211"/>
      <c r="J208" s="39"/>
      <c r="K208" s="39"/>
      <c r="L208" s="43"/>
      <c r="M208" s="212"/>
      <c r="N208" s="213"/>
      <c r="O208" s="83"/>
      <c r="P208" s="83"/>
      <c r="Q208" s="83"/>
      <c r="R208" s="83"/>
      <c r="S208" s="83"/>
      <c r="T208" s="84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6" t="s">
        <v>156</v>
      </c>
      <c r="AU208" s="16" t="s">
        <v>14</v>
      </c>
    </row>
    <row r="209" s="2" customFormat="1">
      <c r="A209" s="37"/>
      <c r="B209" s="38"/>
      <c r="C209" s="39"/>
      <c r="D209" s="214" t="s">
        <v>158</v>
      </c>
      <c r="E209" s="39"/>
      <c r="F209" s="215" t="s">
        <v>358</v>
      </c>
      <c r="G209" s="39"/>
      <c r="H209" s="39"/>
      <c r="I209" s="211"/>
      <c r="J209" s="39"/>
      <c r="K209" s="39"/>
      <c r="L209" s="43"/>
      <c r="M209" s="212"/>
      <c r="N209" s="213"/>
      <c r="O209" s="83"/>
      <c r="P209" s="83"/>
      <c r="Q209" s="83"/>
      <c r="R209" s="83"/>
      <c r="S209" s="83"/>
      <c r="T209" s="84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16" t="s">
        <v>158</v>
      </c>
      <c r="AU209" s="16" t="s">
        <v>14</v>
      </c>
    </row>
    <row r="210" s="12" customFormat="1">
      <c r="A210" s="12"/>
      <c r="B210" s="216"/>
      <c r="C210" s="217"/>
      <c r="D210" s="209" t="s">
        <v>160</v>
      </c>
      <c r="E210" s="218" t="s">
        <v>19</v>
      </c>
      <c r="F210" s="219" t="s">
        <v>161</v>
      </c>
      <c r="G210" s="217"/>
      <c r="H210" s="218" t="s">
        <v>19</v>
      </c>
      <c r="I210" s="220"/>
      <c r="J210" s="217"/>
      <c r="K210" s="217"/>
      <c r="L210" s="221"/>
      <c r="M210" s="222"/>
      <c r="N210" s="223"/>
      <c r="O210" s="223"/>
      <c r="P210" s="223"/>
      <c r="Q210" s="223"/>
      <c r="R210" s="223"/>
      <c r="S210" s="223"/>
      <c r="T210" s="224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T210" s="225" t="s">
        <v>160</v>
      </c>
      <c r="AU210" s="225" t="s">
        <v>14</v>
      </c>
      <c r="AV210" s="12" t="s">
        <v>14</v>
      </c>
      <c r="AW210" s="12" t="s">
        <v>35</v>
      </c>
      <c r="AX210" s="12" t="s">
        <v>76</v>
      </c>
      <c r="AY210" s="225" t="s">
        <v>149</v>
      </c>
    </row>
    <row r="211" s="13" customFormat="1">
      <c r="A211" s="13"/>
      <c r="B211" s="226"/>
      <c r="C211" s="227"/>
      <c r="D211" s="209" t="s">
        <v>160</v>
      </c>
      <c r="E211" s="228" t="s">
        <v>359</v>
      </c>
      <c r="F211" s="229" t="s">
        <v>360</v>
      </c>
      <c r="G211" s="227"/>
      <c r="H211" s="230">
        <v>2158.9000000000001</v>
      </c>
      <c r="I211" s="231"/>
      <c r="J211" s="227"/>
      <c r="K211" s="227"/>
      <c r="L211" s="232"/>
      <c r="M211" s="233"/>
      <c r="N211" s="234"/>
      <c r="O211" s="234"/>
      <c r="P211" s="234"/>
      <c r="Q211" s="234"/>
      <c r="R211" s="234"/>
      <c r="S211" s="234"/>
      <c r="T211" s="235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6" t="s">
        <v>160</v>
      </c>
      <c r="AU211" s="236" t="s">
        <v>14</v>
      </c>
      <c r="AV211" s="13" t="s">
        <v>96</v>
      </c>
      <c r="AW211" s="13" t="s">
        <v>35</v>
      </c>
      <c r="AX211" s="13" t="s">
        <v>76</v>
      </c>
      <c r="AY211" s="236" t="s">
        <v>149</v>
      </c>
    </row>
    <row r="212" s="13" customFormat="1">
      <c r="A212" s="13"/>
      <c r="B212" s="226"/>
      <c r="C212" s="227"/>
      <c r="D212" s="209" t="s">
        <v>160</v>
      </c>
      <c r="E212" s="228" t="s">
        <v>361</v>
      </c>
      <c r="F212" s="229" t="s">
        <v>362</v>
      </c>
      <c r="G212" s="227"/>
      <c r="H212" s="230">
        <v>2158.9000000000001</v>
      </c>
      <c r="I212" s="231"/>
      <c r="J212" s="227"/>
      <c r="K212" s="227"/>
      <c r="L212" s="232"/>
      <c r="M212" s="233"/>
      <c r="N212" s="234"/>
      <c r="O212" s="234"/>
      <c r="P212" s="234"/>
      <c r="Q212" s="234"/>
      <c r="R212" s="234"/>
      <c r="S212" s="234"/>
      <c r="T212" s="235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6" t="s">
        <v>160</v>
      </c>
      <c r="AU212" s="236" t="s">
        <v>14</v>
      </c>
      <c r="AV212" s="13" t="s">
        <v>96</v>
      </c>
      <c r="AW212" s="13" t="s">
        <v>35</v>
      </c>
      <c r="AX212" s="13" t="s">
        <v>14</v>
      </c>
      <c r="AY212" s="236" t="s">
        <v>149</v>
      </c>
    </row>
    <row r="213" s="2" customFormat="1" ht="16.5" customHeight="1">
      <c r="A213" s="37"/>
      <c r="B213" s="38"/>
      <c r="C213" s="196" t="s">
        <v>363</v>
      </c>
      <c r="D213" s="196" t="s">
        <v>150</v>
      </c>
      <c r="E213" s="197" t="s">
        <v>364</v>
      </c>
      <c r="F213" s="198" t="s">
        <v>365</v>
      </c>
      <c r="G213" s="199" t="s">
        <v>153</v>
      </c>
      <c r="H213" s="200">
        <v>50</v>
      </c>
      <c r="I213" s="201"/>
      <c r="J213" s="202">
        <f>ROUND(I213*H213,2)</f>
        <v>0</v>
      </c>
      <c r="K213" s="198" t="s">
        <v>154</v>
      </c>
      <c r="L213" s="43"/>
      <c r="M213" s="203" t="s">
        <v>19</v>
      </c>
      <c r="N213" s="204" t="s">
        <v>47</v>
      </c>
      <c r="O213" s="83"/>
      <c r="P213" s="205">
        <f>O213*H213</f>
        <v>0</v>
      </c>
      <c r="Q213" s="205">
        <v>0</v>
      </c>
      <c r="R213" s="205">
        <f>Q213*H213</f>
        <v>0</v>
      </c>
      <c r="S213" s="205">
        <v>0</v>
      </c>
      <c r="T213" s="206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07" t="s">
        <v>148</v>
      </c>
      <c r="AT213" s="207" t="s">
        <v>150</v>
      </c>
      <c r="AU213" s="207" t="s">
        <v>14</v>
      </c>
      <c r="AY213" s="16" t="s">
        <v>149</v>
      </c>
      <c r="BE213" s="208">
        <f>IF(N213="základní",J213,0)</f>
        <v>0</v>
      </c>
      <c r="BF213" s="208">
        <f>IF(N213="snížená",J213,0)</f>
        <v>0</v>
      </c>
      <c r="BG213" s="208">
        <f>IF(N213="zákl. přenesená",J213,0)</f>
        <v>0</v>
      </c>
      <c r="BH213" s="208">
        <f>IF(N213="sníž. přenesená",J213,0)</f>
        <v>0</v>
      </c>
      <c r="BI213" s="208">
        <f>IF(N213="nulová",J213,0)</f>
        <v>0</v>
      </c>
      <c r="BJ213" s="16" t="s">
        <v>14</v>
      </c>
      <c r="BK213" s="208">
        <f>ROUND(I213*H213,2)</f>
        <v>0</v>
      </c>
      <c r="BL213" s="16" t="s">
        <v>148</v>
      </c>
      <c r="BM213" s="207" t="s">
        <v>366</v>
      </c>
    </row>
    <row r="214" s="2" customFormat="1">
      <c r="A214" s="37"/>
      <c r="B214" s="38"/>
      <c r="C214" s="39"/>
      <c r="D214" s="209" t="s">
        <v>156</v>
      </c>
      <c r="E214" s="39"/>
      <c r="F214" s="210" t="s">
        <v>367</v>
      </c>
      <c r="G214" s="39"/>
      <c r="H214" s="39"/>
      <c r="I214" s="211"/>
      <c r="J214" s="39"/>
      <c r="K214" s="39"/>
      <c r="L214" s="43"/>
      <c r="M214" s="212"/>
      <c r="N214" s="213"/>
      <c r="O214" s="83"/>
      <c r="P214" s="83"/>
      <c r="Q214" s="83"/>
      <c r="R214" s="83"/>
      <c r="S214" s="83"/>
      <c r="T214" s="84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6" t="s">
        <v>156</v>
      </c>
      <c r="AU214" s="16" t="s">
        <v>14</v>
      </c>
    </row>
    <row r="215" s="2" customFormat="1">
      <c r="A215" s="37"/>
      <c r="B215" s="38"/>
      <c r="C215" s="39"/>
      <c r="D215" s="214" t="s">
        <v>158</v>
      </c>
      <c r="E215" s="39"/>
      <c r="F215" s="215" t="s">
        <v>368</v>
      </c>
      <c r="G215" s="39"/>
      <c r="H215" s="39"/>
      <c r="I215" s="211"/>
      <c r="J215" s="39"/>
      <c r="K215" s="39"/>
      <c r="L215" s="43"/>
      <c r="M215" s="212"/>
      <c r="N215" s="213"/>
      <c r="O215" s="83"/>
      <c r="P215" s="83"/>
      <c r="Q215" s="83"/>
      <c r="R215" s="83"/>
      <c r="S215" s="83"/>
      <c r="T215" s="84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T215" s="16" t="s">
        <v>158</v>
      </c>
      <c r="AU215" s="16" t="s">
        <v>14</v>
      </c>
    </row>
    <row r="216" s="12" customFormat="1">
      <c r="A216" s="12"/>
      <c r="B216" s="216"/>
      <c r="C216" s="217"/>
      <c r="D216" s="209" t="s">
        <v>160</v>
      </c>
      <c r="E216" s="218" t="s">
        <v>19</v>
      </c>
      <c r="F216" s="219" t="s">
        <v>161</v>
      </c>
      <c r="G216" s="217"/>
      <c r="H216" s="218" t="s">
        <v>19</v>
      </c>
      <c r="I216" s="220"/>
      <c r="J216" s="217"/>
      <c r="K216" s="217"/>
      <c r="L216" s="221"/>
      <c r="M216" s="222"/>
      <c r="N216" s="223"/>
      <c r="O216" s="223"/>
      <c r="P216" s="223"/>
      <c r="Q216" s="223"/>
      <c r="R216" s="223"/>
      <c r="S216" s="223"/>
      <c r="T216" s="224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T216" s="225" t="s">
        <v>160</v>
      </c>
      <c r="AU216" s="225" t="s">
        <v>14</v>
      </c>
      <c r="AV216" s="12" t="s">
        <v>14</v>
      </c>
      <c r="AW216" s="12" t="s">
        <v>35</v>
      </c>
      <c r="AX216" s="12" t="s">
        <v>76</v>
      </c>
      <c r="AY216" s="225" t="s">
        <v>149</v>
      </c>
    </row>
    <row r="217" s="13" customFormat="1">
      <c r="A217" s="13"/>
      <c r="B217" s="226"/>
      <c r="C217" s="227"/>
      <c r="D217" s="209" t="s">
        <v>160</v>
      </c>
      <c r="E217" s="228" t="s">
        <v>369</v>
      </c>
      <c r="F217" s="229" t="s">
        <v>370</v>
      </c>
      <c r="G217" s="227"/>
      <c r="H217" s="230">
        <v>50</v>
      </c>
      <c r="I217" s="231"/>
      <c r="J217" s="227"/>
      <c r="K217" s="227"/>
      <c r="L217" s="232"/>
      <c r="M217" s="233"/>
      <c r="N217" s="234"/>
      <c r="O217" s="234"/>
      <c r="P217" s="234"/>
      <c r="Q217" s="234"/>
      <c r="R217" s="234"/>
      <c r="S217" s="234"/>
      <c r="T217" s="235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6" t="s">
        <v>160</v>
      </c>
      <c r="AU217" s="236" t="s">
        <v>14</v>
      </c>
      <c r="AV217" s="13" t="s">
        <v>96</v>
      </c>
      <c r="AW217" s="13" t="s">
        <v>35</v>
      </c>
      <c r="AX217" s="13" t="s">
        <v>76</v>
      </c>
      <c r="AY217" s="236" t="s">
        <v>149</v>
      </c>
    </row>
    <row r="218" s="13" customFormat="1">
      <c r="A218" s="13"/>
      <c r="B218" s="226"/>
      <c r="C218" s="227"/>
      <c r="D218" s="209" t="s">
        <v>160</v>
      </c>
      <c r="E218" s="228" t="s">
        <v>371</v>
      </c>
      <c r="F218" s="229" t="s">
        <v>372</v>
      </c>
      <c r="G218" s="227"/>
      <c r="H218" s="230">
        <v>50</v>
      </c>
      <c r="I218" s="231"/>
      <c r="J218" s="227"/>
      <c r="K218" s="227"/>
      <c r="L218" s="232"/>
      <c r="M218" s="233"/>
      <c r="N218" s="234"/>
      <c r="O218" s="234"/>
      <c r="P218" s="234"/>
      <c r="Q218" s="234"/>
      <c r="R218" s="234"/>
      <c r="S218" s="234"/>
      <c r="T218" s="235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6" t="s">
        <v>160</v>
      </c>
      <c r="AU218" s="236" t="s">
        <v>14</v>
      </c>
      <c r="AV218" s="13" t="s">
        <v>96</v>
      </c>
      <c r="AW218" s="13" t="s">
        <v>35</v>
      </c>
      <c r="AX218" s="13" t="s">
        <v>14</v>
      </c>
      <c r="AY218" s="236" t="s">
        <v>149</v>
      </c>
    </row>
    <row r="219" s="2" customFormat="1" ht="16.5" customHeight="1">
      <c r="A219" s="37"/>
      <c r="B219" s="38"/>
      <c r="C219" s="196" t="s">
        <v>373</v>
      </c>
      <c r="D219" s="196" t="s">
        <v>150</v>
      </c>
      <c r="E219" s="197" t="s">
        <v>374</v>
      </c>
      <c r="F219" s="198" t="s">
        <v>375</v>
      </c>
      <c r="G219" s="199" t="s">
        <v>153</v>
      </c>
      <c r="H219" s="200">
        <v>521.89999999999998</v>
      </c>
      <c r="I219" s="201"/>
      <c r="J219" s="202">
        <f>ROUND(I219*H219,2)</f>
        <v>0</v>
      </c>
      <c r="K219" s="198" t="s">
        <v>154</v>
      </c>
      <c r="L219" s="43"/>
      <c r="M219" s="203" t="s">
        <v>19</v>
      </c>
      <c r="N219" s="204" t="s">
        <v>47</v>
      </c>
      <c r="O219" s="83"/>
      <c r="P219" s="205">
        <f>O219*H219</f>
        <v>0</v>
      </c>
      <c r="Q219" s="205">
        <v>0</v>
      </c>
      <c r="R219" s="205">
        <f>Q219*H219</f>
        <v>0</v>
      </c>
      <c r="S219" s="205">
        <v>0</v>
      </c>
      <c r="T219" s="206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07" t="s">
        <v>148</v>
      </c>
      <c r="AT219" s="207" t="s">
        <v>150</v>
      </c>
      <c r="AU219" s="207" t="s">
        <v>14</v>
      </c>
      <c r="AY219" s="16" t="s">
        <v>149</v>
      </c>
      <c r="BE219" s="208">
        <f>IF(N219="základní",J219,0)</f>
        <v>0</v>
      </c>
      <c r="BF219" s="208">
        <f>IF(N219="snížená",J219,0)</f>
        <v>0</v>
      </c>
      <c r="BG219" s="208">
        <f>IF(N219="zákl. přenesená",J219,0)</f>
        <v>0</v>
      </c>
      <c r="BH219" s="208">
        <f>IF(N219="sníž. přenesená",J219,0)</f>
        <v>0</v>
      </c>
      <c r="BI219" s="208">
        <f>IF(N219="nulová",J219,0)</f>
        <v>0</v>
      </c>
      <c r="BJ219" s="16" t="s">
        <v>14</v>
      </c>
      <c r="BK219" s="208">
        <f>ROUND(I219*H219,2)</f>
        <v>0</v>
      </c>
      <c r="BL219" s="16" t="s">
        <v>148</v>
      </c>
      <c r="BM219" s="207" t="s">
        <v>376</v>
      </c>
    </row>
    <row r="220" s="2" customFormat="1">
      <c r="A220" s="37"/>
      <c r="B220" s="38"/>
      <c r="C220" s="39"/>
      <c r="D220" s="209" t="s">
        <v>156</v>
      </c>
      <c r="E220" s="39"/>
      <c r="F220" s="210" t="s">
        <v>377</v>
      </c>
      <c r="G220" s="39"/>
      <c r="H220" s="39"/>
      <c r="I220" s="211"/>
      <c r="J220" s="39"/>
      <c r="K220" s="39"/>
      <c r="L220" s="43"/>
      <c r="M220" s="212"/>
      <c r="N220" s="213"/>
      <c r="O220" s="83"/>
      <c r="P220" s="83"/>
      <c r="Q220" s="83"/>
      <c r="R220" s="83"/>
      <c r="S220" s="83"/>
      <c r="T220" s="84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16" t="s">
        <v>156</v>
      </c>
      <c r="AU220" s="16" t="s">
        <v>14</v>
      </c>
    </row>
    <row r="221" s="2" customFormat="1">
      <c r="A221" s="37"/>
      <c r="B221" s="38"/>
      <c r="C221" s="39"/>
      <c r="D221" s="214" t="s">
        <v>158</v>
      </c>
      <c r="E221" s="39"/>
      <c r="F221" s="215" t="s">
        <v>378</v>
      </c>
      <c r="G221" s="39"/>
      <c r="H221" s="39"/>
      <c r="I221" s="211"/>
      <c r="J221" s="39"/>
      <c r="K221" s="39"/>
      <c r="L221" s="43"/>
      <c r="M221" s="212"/>
      <c r="N221" s="213"/>
      <c r="O221" s="83"/>
      <c r="P221" s="83"/>
      <c r="Q221" s="83"/>
      <c r="R221" s="83"/>
      <c r="S221" s="83"/>
      <c r="T221" s="84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16" t="s">
        <v>158</v>
      </c>
      <c r="AU221" s="16" t="s">
        <v>14</v>
      </c>
    </row>
    <row r="222" s="12" customFormat="1">
      <c r="A222" s="12"/>
      <c r="B222" s="216"/>
      <c r="C222" s="217"/>
      <c r="D222" s="209" t="s">
        <v>160</v>
      </c>
      <c r="E222" s="218" t="s">
        <v>19</v>
      </c>
      <c r="F222" s="219" t="s">
        <v>161</v>
      </c>
      <c r="G222" s="217"/>
      <c r="H222" s="218" t="s">
        <v>19</v>
      </c>
      <c r="I222" s="220"/>
      <c r="J222" s="217"/>
      <c r="K222" s="217"/>
      <c r="L222" s="221"/>
      <c r="M222" s="222"/>
      <c r="N222" s="223"/>
      <c r="O222" s="223"/>
      <c r="P222" s="223"/>
      <c r="Q222" s="223"/>
      <c r="R222" s="223"/>
      <c r="S222" s="223"/>
      <c r="T222" s="224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T222" s="225" t="s">
        <v>160</v>
      </c>
      <c r="AU222" s="225" t="s">
        <v>14</v>
      </c>
      <c r="AV222" s="12" t="s">
        <v>14</v>
      </c>
      <c r="AW222" s="12" t="s">
        <v>35</v>
      </c>
      <c r="AX222" s="12" t="s">
        <v>76</v>
      </c>
      <c r="AY222" s="225" t="s">
        <v>149</v>
      </c>
    </row>
    <row r="223" s="13" customFormat="1">
      <c r="A223" s="13"/>
      <c r="B223" s="226"/>
      <c r="C223" s="227"/>
      <c r="D223" s="209" t="s">
        <v>160</v>
      </c>
      <c r="E223" s="228" t="s">
        <v>379</v>
      </c>
      <c r="F223" s="229" t="s">
        <v>380</v>
      </c>
      <c r="G223" s="227"/>
      <c r="H223" s="230">
        <v>521.89999999999998</v>
      </c>
      <c r="I223" s="231"/>
      <c r="J223" s="227"/>
      <c r="K223" s="227"/>
      <c r="L223" s="232"/>
      <c r="M223" s="233"/>
      <c r="N223" s="234"/>
      <c r="O223" s="234"/>
      <c r="P223" s="234"/>
      <c r="Q223" s="234"/>
      <c r="R223" s="234"/>
      <c r="S223" s="234"/>
      <c r="T223" s="235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6" t="s">
        <v>160</v>
      </c>
      <c r="AU223" s="236" t="s">
        <v>14</v>
      </c>
      <c r="AV223" s="13" t="s">
        <v>96</v>
      </c>
      <c r="AW223" s="13" t="s">
        <v>35</v>
      </c>
      <c r="AX223" s="13" t="s">
        <v>76</v>
      </c>
      <c r="AY223" s="236" t="s">
        <v>149</v>
      </c>
    </row>
    <row r="224" s="13" customFormat="1">
      <c r="A224" s="13"/>
      <c r="B224" s="226"/>
      <c r="C224" s="227"/>
      <c r="D224" s="209" t="s">
        <v>160</v>
      </c>
      <c r="E224" s="228" t="s">
        <v>381</v>
      </c>
      <c r="F224" s="229" t="s">
        <v>382</v>
      </c>
      <c r="G224" s="227"/>
      <c r="H224" s="230">
        <v>521.89999999999998</v>
      </c>
      <c r="I224" s="231"/>
      <c r="J224" s="227"/>
      <c r="K224" s="227"/>
      <c r="L224" s="232"/>
      <c r="M224" s="233"/>
      <c r="N224" s="234"/>
      <c r="O224" s="234"/>
      <c r="P224" s="234"/>
      <c r="Q224" s="234"/>
      <c r="R224" s="234"/>
      <c r="S224" s="234"/>
      <c r="T224" s="235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6" t="s">
        <v>160</v>
      </c>
      <c r="AU224" s="236" t="s">
        <v>14</v>
      </c>
      <c r="AV224" s="13" t="s">
        <v>96</v>
      </c>
      <c r="AW224" s="13" t="s">
        <v>35</v>
      </c>
      <c r="AX224" s="13" t="s">
        <v>14</v>
      </c>
      <c r="AY224" s="236" t="s">
        <v>149</v>
      </c>
    </row>
    <row r="225" s="2" customFormat="1" ht="21.75" customHeight="1">
      <c r="A225" s="37"/>
      <c r="B225" s="38"/>
      <c r="C225" s="196" t="s">
        <v>383</v>
      </c>
      <c r="D225" s="196" t="s">
        <v>150</v>
      </c>
      <c r="E225" s="197" t="s">
        <v>384</v>
      </c>
      <c r="F225" s="198" t="s">
        <v>385</v>
      </c>
      <c r="G225" s="199" t="s">
        <v>153</v>
      </c>
      <c r="H225" s="200">
        <v>571.89999999999998</v>
      </c>
      <c r="I225" s="201"/>
      <c r="J225" s="202">
        <f>ROUND(I225*H225,2)</f>
        <v>0</v>
      </c>
      <c r="K225" s="198" t="s">
        <v>154</v>
      </c>
      <c r="L225" s="43"/>
      <c r="M225" s="203" t="s">
        <v>19</v>
      </c>
      <c r="N225" s="204" t="s">
        <v>47</v>
      </c>
      <c r="O225" s="83"/>
      <c r="P225" s="205">
        <f>O225*H225</f>
        <v>0</v>
      </c>
      <c r="Q225" s="205">
        <v>0</v>
      </c>
      <c r="R225" s="205">
        <f>Q225*H225</f>
        <v>0</v>
      </c>
      <c r="S225" s="205">
        <v>0</v>
      </c>
      <c r="T225" s="206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07" t="s">
        <v>148</v>
      </c>
      <c r="AT225" s="207" t="s">
        <v>150</v>
      </c>
      <c r="AU225" s="207" t="s">
        <v>14</v>
      </c>
      <c r="AY225" s="16" t="s">
        <v>149</v>
      </c>
      <c r="BE225" s="208">
        <f>IF(N225="základní",J225,0)</f>
        <v>0</v>
      </c>
      <c r="BF225" s="208">
        <f>IF(N225="snížená",J225,0)</f>
        <v>0</v>
      </c>
      <c r="BG225" s="208">
        <f>IF(N225="zákl. přenesená",J225,0)</f>
        <v>0</v>
      </c>
      <c r="BH225" s="208">
        <f>IF(N225="sníž. přenesená",J225,0)</f>
        <v>0</v>
      </c>
      <c r="BI225" s="208">
        <f>IF(N225="nulová",J225,0)</f>
        <v>0</v>
      </c>
      <c r="BJ225" s="16" t="s">
        <v>14</v>
      </c>
      <c r="BK225" s="208">
        <f>ROUND(I225*H225,2)</f>
        <v>0</v>
      </c>
      <c r="BL225" s="16" t="s">
        <v>148</v>
      </c>
      <c r="BM225" s="207" t="s">
        <v>386</v>
      </c>
    </row>
    <row r="226" s="2" customFormat="1">
      <c r="A226" s="37"/>
      <c r="B226" s="38"/>
      <c r="C226" s="39"/>
      <c r="D226" s="209" t="s">
        <v>156</v>
      </c>
      <c r="E226" s="39"/>
      <c r="F226" s="210" t="s">
        <v>387</v>
      </c>
      <c r="G226" s="39"/>
      <c r="H226" s="39"/>
      <c r="I226" s="211"/>
      <c r="J226" s="39"/>
      <c r="K226" s="39"/>
      <c r="L226" s="43"/>
      <c r="M226" s="212"/>
      <c r="N226" s="213"/>
      <c r="O226" s="83"/>
      <c r="P226" s="83"/>
      <c r="Q226" s="83"/>
      <c r="R226" s="83"/>
      <c r="S226" s="83"/>
      <c r="T226" s="84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16" t="s">
        <v>156</v>
      </c>
      <c r="AU226" s="16" t="s">
        <v>14</v>
      </c>
    </row>
    <row r="227" s="2" customFormat="1">
      <c r="A227" s="37"/>
      <c r="B227" s="38"/>
      <c r="C227" s="39"/>
      <c r="D227" s="214" t="s">
        <v>158</v>
      </c>
      <c r="E227" s="39"/>
      <c r="F227" s="215" t="s">
        <v>388</v>
      </c>
      <c r="G227" s="39"/>
      <c r="H227" s="39"/>
      <c r="I227" s="211"/>
      <c r="J227" s="39"/>
      <c r="K227" s="39"/>
      <c r="L227" s="43"/>
      <c r="M227" s="212"/>
      <c r="N227" s="213"/>
      <c r="O227" s="83"/>
      <c r="P227" s="83"/>
      <c r="Q227" s="83"/>
      <c r="R227" s="83"/>
      <c r="S227" s="83"/>
      <c r="T227" s="84"/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T227" s="16" t="s">
        <v>158</v>
      </c>
      <c r="AU227" s="16" t="s">
        <v>14</v>
      </c>
    </row>
    <row r="228" s="12" customFormat="1">
      <c r="A228" s="12"/>
      <c r="B228" s="216"/>
      <c r="C228" s="217"/>
      <c r="D228" s="209" t="s">
        <v>160</v>
      </c>
      <c r="E228" s="218" t="s">
        <v>19</v>
      </c>
      <c r="F228" s="219" t="s">
        <v>161</v>
      </c>
      <c r="G228" s="217"/>
      <c r="H228" s="218" t="s">
        <v>19</v>
      </c>
      <c r="I228" s="220"/>
      <c r="J228" s="217"/>
      <c r="K228" s="217"/>
      <c r="L228" s="221"/>
      <c r="M228" s="222"/>
      <c r="N228" s="223"/>
      <c r="O228" s="223"/>
      <c r="P228" s="223"/>
      <c r="Q228" s="223"/>
      <c r="R228" s="223"/>
      <c r="S228" s="223"/>
      <c r="T228" s="224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T228" s="225" t="s">
        <v>160</v>
      </c>
      <c r="AU228" s="225" t="s">
        <v>14</v>
      </c>
      <c r="AV228" s="12" t="s">
        <v>14</v>
      </c>
      <c r="AW228" s="12" t="s">
        <v>35</v>
      </c>
      <c r="AX228" s="12" t="s">
        <v>76</v>
      </c>
      <c r="AY228" s="225" t="s">
        <v>149</v>
      </c>
    </row>
    <row r="229" s="13" customFormat="1">
      <c r="A229" s="13"/>
      <c r="B229" s="226"/>
      <c r="C229" s="227"/>
      <c r="D229" s="209" t="s">
        <v>160</v>
      </c>
      <c r="E229" s="228" t="s">
        <v>389</v>
      </c>
      <c r="F229" s="229" t="s">
        <v>390</v>
      </c>
      <c r="G229" s="227"/>
      <c r="H229" s="230">
        <v>571.89999999999998</v>
      </c>
      <c r="I229" s="231"/>
      <c r="J229" s="227"/>
      <c r="K229" s="227"/>
      <c r="L229" s="232"/>
      <c r="M229" s="233"/>
      <c r="N229" s="234"/>
      <c r="O229" s="234"/>
      <c r="P229" s="234"/>
      <c r="Q229" s="234"/>
      <c r="R229" s="234"/>
      <c r="S229" s="234"/>
      <c r="T229" s="235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6" t="s">
        <v>160</v>
      </c>
      <c r="AU229" s="236" t="s">
        <v>14</v>
      </c>
      <c r="AV229" s="13" t="s">
        <v>96</v>
      </c>
      <c r="AW229" s="13" t="s">
        <v>35</v>
      </c>
      <c r="AX229" s="13" t="s">
        <v>76</v>
      </c>
      <c r="AY229" s="236" t="s">
        <v>149</v>
      </c>
    </row>
    <row r="230" s="13" customFormat="1">
      <c r="A230" s="13"/>
      <c r="B230" s="226"/>
      <c r="C230" s="227"/>
      <c r="D230" s="209" t="s">
        <v>160</v>
      </c>
      <c r="E230" s="228" t="s">
        <v>391</v>
      </c>
      <c r="F230" s="229" t="s">
        <v>392</v>
      </c>
      <c r="G230" s="227"/>
      <c r="H230" s="230">
        <v>571.89999999999998</v>
      </c>
      <c r="I230" s="231"/>
      <c r="J230" s="227"/>
      <c r="K230" s="227"/>
      <c r="L230" s="232"/>
      <c r="M230" s="233"/>
      <c r="N230" s="234"/>
      <c r="O230" s="234"/>
      <c r="P230" s="234"/>
      <c r="Q230" s="234"/>
      <c r="R230" s="234"/>
      <c r="S230" s="234"/>
      <c r="T230" s="235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6" t="s">
        <v>160</v>
      </c>
      <c r="AU230" s="236" t="s">
        <v>14</v>
      </c>
      <c r="AV230" s="13" t="s">
        <v>96</v>
      </c>
      <c r="AW230" s="13" t="s">
        <v>35</v>
      </c>
      <c r="AX230" s="13" t="s">
        <v>14</v>
      </c>
      <c r="AY230" s="236" t="s">
        <v>149</v>
      </c>
    </row>
    <row r="231" s="2" customFormat="1" ht="16.5" customHeight="1">
      <c r="A231" s="37"/>
      <c r="B231" s="38"/>
      <c r="C231" s="237" t="s">
        <v>393</v>
      </c>
      <c r="D231" s="237" t="s">
        <v>281</v>
      </c>
      <c r="E231" s="238" t="s">
        <v>394</v>
      </c>
      <c r="F231" s="239" t="s">
        <v>395</v>
      </c>
      <c r="G231" s="240" t="s">
        <v>284</v>
      </c>
      <c r="H231" s="241">
        <v>12.59</v>
      </c>
      <c r="I231" s="242"/>
      <c r="J231" s="243">
        <f>ROUND(I231*H231,2)</f>
        <v>0</v>
      </c>
      <c r="K231" s="239" t="s">
        <v>154</v>
      </c>
      <c r="L231" s="244"/>
      <c r="M231" s="245" t="s">
        <v>19</v>
      </c>
      <c r="N231" s="246" t="s">
        <v>47</v>
      </c>
      <c r="O231" s="83"/>
      <c r="P231" s="205">
        <f>O231*H231</f>
        <v>0</v>
      </c>
      <c r="Q231" s="205">
        <v>1</v>
      </c>
      <c r="R231" s="205">
        <f>Q231*H231</f>
        <v>12.59</v>
      </c>
      <c r="S231" s="205">
        <v>0</v>
      </c>
      <c r="T231" s="206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07" t="s">
        <v>222</v>
      </c>
      <c r="AT231" s="207" t="s">
        <v>281</v>
      </c>
      <c r="AU231" s="207" t="s">
        <v>14</v>
      </c>
      <c r="AY231" s="16" t="s">
        <v>149</v>
      </c>
      <c r="BE231" s="208">
        <f>IF(N231="základní",J231,0)</f>
        <v>0</v>
      </c>
      <c r="BF231" s="208">
        <f>IF(N231="snížená",J231,0)</f>
        <v>0</v>
      </c>
      <c r="BG231" s="208">
        <f>IF(N231="zákl. přenesená",J231,0)</f>
        <v>0</v>
      </c>
      <c r="BH231" s="208">
        <f>IF(N231="sníž. přenesená",J231,0)</f>
        <v>0</v>
      </c>
      <c r="BI231" s="208">
        <f>IF(N231="nulová",J231,0)</f>
        <v>0</v>
      </c>
      <c r="BJ231" s="16" t="s">
        <v>14</v>
      </c>
      <c r="BK231" s="208">
        <f>ROUND(I231*H231,2)</f>
        <v>0</v>
      </c>
      <c r="BL231" s="16" t="s">
        <v>148</v>
      </c>
      <c r="BM231" s="207" t="s">
        <v>396</v>
      </c>
    </row>
    <row r="232" s="2" customFormat="1">
      <c r="A232" s="37"/>
      <c r="B232" s="38"/>
      <c r="C232" s="39"/>
      <c r="D232" s="209" t="s">
        <v>156</v>
      </c>
      <c r="E232" s="39"/>
      <c r="F232" s="210" t="s">
        <v>395</v>
      </c>
      <c r="G232" s="39"/>
      <c r="H232" s="39"/>
      <c r="I232" s="211"/>
      <c r="J232" s="39"/>
      <c r="K232" s="39"/>
      <c r="L232" s="43"/>
      <c r="M232" s="212"/>
      <c r="N232" s="213"/>
      <c r="O232" s="83"/>
      <c r="P232" s="83"/>
      <c r="Q232" s="83"/>
      <c r="R232" s="83"/>
      <c r="S232" s="83"/>
      <c r="T232" s="84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T232" s="16" t="s">
        <v>156</v>
      </c>
      <c r="AU232" s="16" t="s">
        <v>14</v>
      </c>
    </row>
    <row r="233" s="12" customFormat="1">
      <c r="A233" s="12"/>
      <c r="B233" s="216"/>
      <c r="C233" s="217"/>
      <c r="D233" s="209" t="s">
        <v>160</v>
      </c>
      <c r="E233" s="218" t="s">
        <v>19</v>
      </c>
      <c r="F233" s="219" t="s">
        <v>161</v>
      </c>
      <c r="G233" s="217"/>
      <c r="H233" s="218" t="s">
        <v>19</v>
      </c>
      <c r="I233" s="220"/>
      <c r="J233" s="217"/>
      <c r="K233" s="217"/>
      <c r="L233" s="221"/>
      <c r="M233" s="222"/>
      <c r="N233" s="223"/>
      <c r="O233" s="223"/>
      <c r="P233" s="223"/>
      <c r="Q233" s="223"/>
      <c r="R233" s="223"/>
      <c r="S233" s="223"/>
      <c r="T233" s="224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T233" s="225" t="s">
        <v>160</v>
      </c>
      <c r="AU233" s="225" t="s">
        <v>14</v>
      </c>
      <c r="AV233" s="12" t="s">
        <v>14</v>
      </c>
      <c r="AW233" s="12" t="s">
        <v>35</v>
      </c>
      <c r="AX233" s="12" t="s">
        <v>76</v>
      </c>
      <c r="AY233" s="225" t="s">
        <v>149</v>
      </c>
    </row>
    <row r="234" s="13" customFormat="1">
      <c r="A234" s="13"/>
      <c r="B234" s="226"/>
      <c r="C234" s="227"/>
      <c r="D234" s="209" t="s">
        <v>160</v>
      </c>
      <c r="E234" s="228" t="s">
        <v>397</v>
      </c>
      <c r="F234" s="229" t="s">
        <v>398</v>
      </c>
      <c r="G234" s="227"/>
      <c r="H234" s="230">
        <v>12.59</v>
      </c>
      <c r="I234" s="231"/>
      <c r="J234" s="227"/>
      <c r="K234" s="227"/>
      <c r="L234" s="232"/>
      <c r="M234" s="233"/>
      <c r="N234" s="234"/>
      <c r="O234" s="234"/>
      <c r="P234" s="234"/>
      <c r="Q234" s="234"/>
      <c r="R234" s="234"/>
      <c r="S234" s="234"/>
      <c r="T234" s="235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6" t="s">
        <v>160</v>
      </c>
      <c r="AU234" s="236" t="s">
        <v>14</v>
      </c>
      <c r="AV234" s="13" t="s">
        <v>96</v>
      </c>
      <c r="AW234" s="13" t="s">
        <v>35</v>
      </c>
      <c r="AX234" s="13" t="s">
        <v>76</v>
      </c>
      <c r="AY234" s="236" t="s">
        <v>149</v>
      </c>
    </row>
    <row r="235" s="13" customFormat="1">
      <c r="A235" s="13"/>
      <c r="B235" s="226"/>
      <c r="C235" s="227"/>
      <c r="D235" s="209" t="s">
        <v>160</v>
      </c>
      <c r="E235" s="228" t="s">
        <v>399</v>
      </c>
      <c r="F235" s="229" t="s">
        <v>400</v>
      </c>
      <c r="G235" s="227"/>
      <c r="H235" s="230">
        <v>12.59</v>
      </c>
      <c r="I235" s="231"/>
      <c r="J235" s="227"/>
      <c r="K235" s="227"/>
      <c r="L235" s="232"/>
      <c r="M235" s="233"/>
      <c r="N235" s="234"/>
      <c r="O235" s="234"/>
      <c r="P235" s="234"/>
      <c r="Q235" s="234"/>
      <c r="R235" s="234"/>
      <c r="S235" s="234"/>
      <c r="T235" s="235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6" t="s">
        <v>160</v>
      </c>
      <c r="AU235" s="236" t="s">
        <v>14</v>
      </c>
      <c r="AV235" s="13" t="s">
        <v>96</v>
      </c>
      <c r="AW235" s="13" t="s">
        <v>35</v>
      </c>
      <c r="AX235" s="13" t="s">
        <v>14</v>
      </c>
      <c r="AY235" s="236" t="s">
        <v>149</v>
      </c>
    </row>
    <row r="236" s="2" customFormat="1" ht="16.5" customHeight="1">
      <c r="A236" s="37"/>
      <c r="B236" s="38"/>
      <c r="C236" s="196" t="s">
        <v>401</v>
      </c>
      <c r="D236" s="196" t="s">
        <v>150</v>
      </c>
      <c r="E236" s="197" t="s">
        <v>402</v>
      </c>
      <c r="F236" s="198" t="s">
        <v>403</v>
      </c>
      <c r="G236" s="199" t="s">
        <v>153</v>
      </c>
      <c r="H236" s="200">
        <v>1423.9000000000001</v>
      </c>
      <c r="I236" s="201"/>
      <c r="J236" s="202">
        <f>ROUND(I236*H236,2)</f>
        <v>0</v>
      </c>
      <c r="K236" s="198" t="s">
        <v>154</v>
      </c>
      <c r="L236" s="43"/>
      <c r="M236" s="203" t="s">
        <v>19</v>
      </c>
      <c r="N236" s="204" t="s">
        <v>47</v>
      </c>
      <c r="O236" s="83"/>
      <c r="P236" s="205">
        <f>O236*H236</f>
        <v>0</v>
      </c>
      <c r="Q236" s="205">
        <v>0</v>
      </c>
      <c r="R236" s="205">
        <f>Q236*H236</f>
        <v>0</v>
      </c>
      <c r="S236" s="205">
        <v>0</v>
      </c>
      <c r="T236" s="206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07" t="s">
        <v>148</v>
      </c>
      <c r="AT236" s="207" t="s">
        <v>150</v>
      </c>
      <c r="AU236" s="207" t="s">
        <v>14</v>
      </c>
      <c r="AY236" s="16" t="s">
        <v>149</v>
      </c>
      <c r="BE236" s="208">
        <f>IF(N236="základní",J236,0)</f>
        <v>0</v>
      </c>
      <c r="BF236" s="208">
        <f>IF(N236="snížená",J236,0)</f>
        <v>0</v>
      </c>
      <c r="BG236" s="208">
        <f>IF(N236="zákl. přenesená",J236,0)</f>
        <v>0</v>
      </c>
      <c r="BH236" s="208">
        <f>IF(N236="sníž. přenesená",J236,0)</f>
        <v>0</v>
      </c>
      <c r="BI236" s="208">
        <f>IF(N236="nulová",J236,0)</f>
        <v>0</v>
      </c>
      <c r="BJ236" s="16" t="s">
        <v>14</v>
      </c>
      <c r="BK236" s="208">
        <f>ROUND(I236*H236,2)</f>
        <v>0</v>
      </c>
      <c r="BL236" s="16" t="s">
        <v>148</v>
      </c>
      <c r="BM236" s="207" t="s">
        <v>404</v>
      </c>
    </row>
    <row r="237" s="2" customFormat="1">
      <c r="A237" s="37"/>
      <c r="B237" s="38"/>
      <c r="C237" s="39"/>
      <c r="D237" s="209" t="s">
        <v>156</v>
      </c>
      <c r="E237" s="39"/>
      <c r="F237" s="210" t="s">
        <v>405</v>
      </c>
      <c r="G237" s="39"/>
      <c r="H237" s="39"/>
      <c r="I237" s="211"/>
      <c r="J237" s="39"/>
      <c r="K237" s="39"/>
      <c r="L237" s="43"/>
      <c r="M237" s="212"/>
      <c r="N237" s="213"/>
      <c r="O237" s="83"/>
      <c r="P237" s="83"/>
      <c r="Q237" s="83"/>
      <c r="R237" s="83"/>
      <c r="S237" s="83"/>
      <c r="T237" s="84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T237" s="16" t="s">
        <v>156</v>
      </c>
      <c r="AU237" s="16" t="s">
        <v>14</v>
      </c>
    </row>
    <row r="238" s="2" customFormat="1">
      <c r="A238" s="37"/>
      <c r="B238" s="38"/>
      <c r="C238" s="39"/>
      <c r="D238" s="214" t="s">
        <v>158</v>
      </c>
      <c r="E238" s="39"/>
      <c r="F238" s="215" t="s">
        <v>406</v>
      </c>
      <c r="G238" s="39"/>
      <c r="H238" s="39"/>
      <c r="I238" s="211"/>
      <c r="J238" s="39"/>
      <c r="K238" s="39"/>
      <c r="L238" s="43"/>
      <c r="M238" s="212"/>
      <c r="N238" s="213"/>
      <c r="O238" s="83"/>
      <c r="P238" s="83"/>
      <c r="Q238" s="83"/>
      <c r="R238" s="83"/>
      <c r="S238" s="83"/>
      <c r="T238" s="84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T238" s="16" t="s">
        <v>158</v>
      </c>
      <c r="AU238" s="16" t="s">
        <v>14</v>
      </c>
    </row>
    <row r="239" s="12" customFormat="1">
      <c r="A239" s="12"/>
      <c r="B239" s="216"/>
      <c r="C239" s="217"/>
      <c r="D239" s="209" t="s">
        <v>160</v>
      </c>
      <c r="E239" s="218" t="s">
        <v>19</v>
      </c>
      <c r="F239" s="219" t="s">
        <v>161</v>
      </c>
      <c r="G239" s="217"/>
      <c r="H239" s="218" t="s">
        <v>19</v>
      </c>
      <c r="I239" s="220"/>
      <c r="J239" s="217"/>
      <c r="K239" s="217"/>
      <c r="L239" s="221"/>
      <c r="M239" s="222"/>
      <c r="N239" s="223"/>
      <c r="O239" s="223"/>
      <c r="P239" s="223"/>
      <c r="Q239" s="223"/>
      <c r="R239" s="223"/>
      <c r="S239" s="223"/>
      <c r="T239" s="224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T239" s="225" t="s">
        <v>160</v>
      </c>
      <c r="AU239" s="225" t="s">
        <v>14</v>
      </c>
      <c r="AV239" s="12" t="s">
        <v>14</v>
      </c>
      <c r="AW239" s="12" t="s">
        <v>35</v>
      </c>
      <c r="AX239" s="12" t="s">
        <v>76</v>
      </c>
      <c r="AY239" s="225" t="s">
        <v>149</v>
      </c>
    </row>
    <row r="240" s="13" customFormat="1">
      <c r="A240" s="13"/>
      <c r="B240" s="226"/>
      <c r="C240" s="227"/>
      <c r="D240" s="209" t="s">
        <v>160</v>
      </c>
      <c r="E240" s="228" t="s">
        <v>407</v>
      </c>
      <c r="F240" s="229" t="s">
        <v>341</v>
      </c>
      <c r="G240" s="227"/>
      <c r="H240" s="230">
        <v>1423.9000000000001</v>
      </c>
      <c r="I240" s="231"/>
      <c r="J240" s="227"/>
      <c r="K240" s="227"/>
      <c r="L240" s="232"/>
      <c r="M240" s="233"/>
      <c r="N240" s="234"/>
      <c r="O240" s="234"/>
      <c r="P240" s="234"/>
      <c r="Q240" s="234"/>
      <c r="R240" s="234"/>
      <c r="S240" s="234"/>
      <c r="T240" s="235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6" t="s">
        <v>160</v>
      </c>
      <c r="AU240" s="236" t="s">
        <v>14</v>
      </c>
      <c r="AV240" s="13" t="s">
        <v>96</v>
      </c>
      <c r="AW240" s="13" t="s">
        <v>35</v>
      </c>
      <c r="AX240" s="13" t="s">
        <v>76</v>
      </c>
      <c r="AY240" s="236" t="s">
        <v>149</v>
      </c>
    </row>
    <row r="241" s="13" customFormat="1">
      <c r="A241" s="13"/>
      <c r="B241" s="226"/>
      <c r="C241" s="227"/>
      <c r="D241" s="209" t="s">
        <v>160</v>
      </c>
      <c r="E241" s="228" t="s">
        <v>408</v>
      </c>
      <c r="F241" s="229" t="s">
        <v>409</v>
      </c>
      <c r="G241" s="227"/>
      <c r="H241" s="230">
        <v>1423.9000000000001</v>
      </c>
      <c r="I241" s="231"/>
      <c r="J241" s="227"/>
      <c r="K241" s="227"/>
      <c r="L241" s="232"/>
      <c r="M241" s="233"/>
      <c r="N241" s="234"/>
      <c r="O241" s="234"/>
      <c r="P241" s="234"/>
      <c r="Q241" s="234"/>
      <c r="R241" s="234"/>
      <c r="S241" s="234"/>
      <c r="T241" s="235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6" t="s">
        <v>160</v>
      </c>
      <c r="AU241" s="236" t="s">
        <v>14</v>
      </c>
      <c r="AV241" s="13" t="s">
        <v>96</v>
      </c>
      <c r="AW241" s="13" t="s">
        <v>35</v>
      </c>
      <c r="AX241" s="13" t="s">
        <v>14</v>
      </c>
      <c r="AY241" s="236" t="s">
        <v>149</v>
      </c>
    </row>
    <row r="242" s="2" customFormat="1" ht="21.75" customHeight="1">
      <c r="A242" s="37"/>
      <c r="B242" s="38"/>
      <c r="C242" s="196" t="s">
        <v>410</v>
      </c>
      <c r="D242" s="196" t="s">
        <v>150</v>
      </c>
      <c r="E242" s="197" t="s">
        <v>411</v>
      </c>
      <c r="F242" s="198" t="s">
        <v>412</v>
      </c>
      <c r="G242" s="199" t="s">
        <v>153</v>
      </c>
      <c r="H242" s="200">
        <v>1423.9000000000001</v>
      </c>
      <c r="I242" s="201"/>
      <c r="J242" s="202">
        <f>ROUND(I242*H242,2)</f>
        <v>0</v>
      </c>
      <c r="K242" s="198" t="s">
        <v>154</v>
      </c>
      <c r="L242" s="43"/>
      <c r="M242" s="203" t="s">
        <v>19</v>
      </c>
      <c r="N242" s="204" t="s">
        <v>47</v>
      </c>
      <c r="O242" s="83"/>
      <c r="P242" s="205">
        <f>O242*H242</f>
        <v>0</v>
      </c>
      <c r="Q242" s="205">
        <v>0</v>
      </c>
      <c r="R242" s="205">
        <f>Q242*H242</f>
        <v>0</v>
      </c>
      <c r="S242" s="205">
        <v>0</v>
      </c>
      <c r="T242" s="206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07" t="s">
        <v>148</v>
      </c>
      <c r="AT242" s="207" t="s">
        <v>150</v>
      </c>
      <c r="AU242" s="207" t="s">
        <v>14</v>
      </c>
      <c r="AY242" s="16" t="s">
        <v>149</v>
      </c>
      <c r="BE242" s="208">
        <f>IF(N242="základní",J242,0)</f>
        <v>0</v>
      </c>
      <c r="BF242" s="208">
        <f>IF(N242="snížená",J242,0)</f>
        <v>0</v>
      </c>
      <c r="BG242" s="208">
        <f>IF(N242="zákl. přenesená",J242,0)</f>
        <v>0</v>
      </c>
      <c r="BH242" s="208">
        <f>IF(N242="sníž. přenesená",J242,0)</f>
        <v>0</v>
      </c>
      <c r="BI242" s="208">
        <f>IF(N242="nulová",J242,0)</f>
        <v>0</v>
      </c>
      <c r="BJ242" s="16" t="s">
        <v>14</v>
      </c>
      <c r="BK242" s="208">
        <f>ROUND(I242*H242,2)</f>
        <v>0</v>
      </c>
      <c r="BL242" s="16" t="s">
        <v>148</v>
      </c>
      <c r="BM242" s="207" t="s">
        <v>413</v>
      </c>
    </row>
    <row r="243" s="2" customFormat="1">
      <c r="A243" s="37"/>
      <c r="B243" s="38"/>
      <c r="C243" s="39"/>
      <c r="D243" s="209" t="s">
        <v>156</v>
      </c>
      <c r="E243" s="39"/>
      <c r="F243" s="210" t="s">
        <v>414</v>
      </c>
      <c r="G243" s="39"/>
      <c r="H243" s="39"/>
      <c r="I243" s="211"/>
      <c r="J243" s="39"/>
      <c r="K243" s="39"/>
      <c r="L243" s="43"/>
      <c r="M243" s="212"/>
      <c r="N243" s="213"/>
      <c r="O243" s="83"/>
      <c r="P243" s="83"/>
      <c r="Q243" s="83"/>
      <c r="R243" s="83"/>
      <c r="S243" s="83"/>
      <c r="T243" s="84"/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T243" s="16" t="s">
        <v>156</v>
      </c>
      <c r="AU243" s="16" t="s">
        <v>14</v>
      </c>
    </row>
    <row r="244" s="2" customFormat="1">
      <c r="A244" s="37"/>
      <c r="B244" s="38"/>
      <c r="C244" s="39"/>
      <c r="D244" s="214" t="s">
        <v>158</v>
      </c>
      <c r="E244" s="39"/>
      <c r="F244" s="215" t="s">
        <v>415</v>
      </c>
      <c r="G244" s="39"/>
      <c r="H244" s="39"/>
      <c r="I244" s="211"/>
      <c r="J244" s="39"/>
      <c r="K244" s="39"/>
      <c r="L244" s="43"/>
      <c r="M244" s="212"/>
      <c r="N244" s="213"/>
      <c r="O244" s="83"/>
      <c r="P244" s="83"/>
      <c r="Q244" s="83"/>
      <c r="R244" s="83"/>
      <c r="S244" s="83"/>
      <c r="T244" s="84"/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T244" s="16" t="s">
        <v>158</v>
      </c>
      <c r="AU244" s="16" t="s">
        <v>14</v>
      </c>
    </row>
    <row r="245" s="12" customFormat="1">
      <c r="A245" s="12"/>
      <c r="B245" s="216"/>
      <c r="C245" s="217"/>
      <c r="D245" s="209" t="s">
        <v>160</v>
      </c>
      <c r="E245" s="218" t="s">
        <v>19</v>
      </c>
      <c r="F245" s="219" t="s">
        <v>161</v>
      </c>
      <c r="G245" s="217"/>
      <c r="H245" s="218" t="s">
        <v>19</v>
      </c>
      <c r="I245" s="220"/>
      <c r="J245" s="217"/>
      <c r="K245" s="217"/>
      <c r="L245" s="221"/>
      <c r="M245" s="222"/>
      <c r="N245" s="223"/>
      <c r="O245" s="223"/>
      <c r="P245" s="223"/>
      <c r="Q245" s="223"/>
      <c r="R245" s="223"/>
      <c r="S245" s="223"/>
      <c r="T245" s="224"/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T245" s="225" t="s">
        <v>160</v>
      </c>
      <c r="AU245" s="225" t="s">
        <v>14</v>
      </c>
      <c r="AV245" s="12" t="s">
        <v>14</v>
      </c>
      <c r="AW245" s="12" t="s">
        <v>35</v>
      </c>
      <c r="AX245" s="12" t="s">
        <v>76</v>
      </c>
      <c r="AY245" s="225" t="s">
        <v>149</v>
      </c>
    </row>
    <row r="246" s="13" customFormat="1">
      <c r="A246" s="13"/>
      <c r="B246" s="226"/>
      <c r="C246" s="227"/>
      <c r="D246" s="209" t="s">
        <v>160</v>
      </c>
      <c r="E246" s="228" t="s">
        <v>416</v>
      </c>
      <c r="F246" s="229" t="s">
        <v>341</v>
      </c>
      <c r="G246" s="227"/>
      <c r="H246" s="230">
        <v>1423.9000000000001</v>
      </c>
      <c r="I246" s="231"/>
      <c r="J246" s="227"/>
      <c r="K246" s="227"/>
      <c r="L246" s="232"/>
      <c r="M246" s="233"/>
      <c r="N246" s="234"/>
      <c r="O246" s="234"/>
      <c r="P246" s="234"/>
      <c r="Q246" s="234"/>
      <c r="R246" s="234"/>
      <c r="S246" s="234"/>
      <c r="T246" s="235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6" t="s">
        <v>160</v>
      </c>
      <c r="AU246" s="236" t="s">
        <v>14</v>
      </c>
      <c r="AV246" s="13" t="s">
        <v>96</v>
      </c>
      <c r="AW246" s="13" t="s">
        <v>35</v>
      </c>
      <c r="AX246" s="13" t="s">
        <v>76</v>
      </c>
      <c r="AY246" s="236" t="s">
        <v>149</v>
      </c>
    </row>
    <row r="247" s="13" customFormat="1">
      <c r="A247" s="13"/>
      <c r="B247" s="226"/>
      <c r="C247" s="227"/>
      <c r="D247" s="209" t="s">
        <v>160</v>
      </c>
      <c r="E247" s="228" t="s">
        <v>417</v>
      </c>
      <c r="F247" s="229" t="s">
        <v>418</v>
      </c>
      <c r="G247" s="227"/>
      <c r="H247" s="230">
        <v>1423.9000000000001</v>
      </c>
      <c r="I247" s="231"/>
      <c r="J247" s="227"/>
      <c r="K247" s="227"/>
      <c r="L247" s="232"/>
      <c r="M247" s="233"/>
      <c r="N247" s="234"/>
      <c r="O247" s="234"/>
      <c r="P247" s="234"/>
      <c r="Q247" s="234"/>
      <c r="R247" s="234"/>
      <c r="S247" s="234"/>
      <c r="T247" s="235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6" t="s">
        <v>160</v>
      </c>
      <c r="AU247" s="236" t="s">
        <v>14</v>
      </c>
      <c r="AV247" s="13" t="s">
        <v>96</v>
      </c>
      <c r="AW247" s="13" t="s">
        <v>35</v>
      </c>
      <c r="AX247" s="13" t="s">
        <v>14</v>
      </c>
      <c r="AY247" s="236" t="s">
        <v>149</v>
      </c>
    </row>
    <row r="248" s="11" customFormat="1" ht="25.92" customHeight="1">
      <c r="A248" s="11"/>
      <c r="B248" s="182"/>
      <c r="C248" s="183"/>
      <c r="D248" s="184" t="s">
        <v>75</v>
      </c>
      <c r="E248" s="185" t="s">
        <v>96</v>
      </c>
      <c r="F248" s="185" t="s">
        <v>419</v>
      </c>
      <c r="G248" s="183"/>
      <c r="H248" s="183"/>
      <c r="I248" s="186"/>
      <c r="J248" s="187">
        <f>BK248</f>
        <v>0</v>
      </c>
      <c r="K248" s="183"/>
      <c r="L248" s="188"/>
      <c r="M248" s="189"/>
      <c r="N248" s="190"/>
      <c r="O248" s="190"/>
      <c r="P248" s="191">
        <f>SUM(P249:P260)</f>
        <v>0</v>
      </c>
      <c r="Q248" s="190"/>
      <c r="R248" s="191">
        <f>SUM(R249:R260)</f>
        <v>662.50344180000002</v>
      </c>
      <c r="S248" s="190"/>
      <c r="T248" s="192">
        <f>SUM(T249:T260)</f>
        <v>0</v>
      </c>
      <c r="U248" s="11"/>
      <c r="V248" s="11"/>
      <c r="W248" s="11"/>
      <c r="X248" s="11"/>
      <c r="Y248" s="11"/>
      <c r="Z248" s="11"/>
      <c r="AA248" s="11"/>
      <c r="AB248" s="11"/>
      <c r="AC248" s="11"/>
      <c r="AD248" s="11"/>
      <c r="AE248" s="11"/>
      <c r="AR248" s="193" t="s">
        <v>148</v>
      </c>
      <c r="AT248" s="194" t="s">
        <v>75</v>
      </c>
      <c r="AU248" s="194" t="s">
        <v>76</v>
      </c>
      <c r="AY248" s="193" t="s">
        <v>149</v>
      </c>
      <c r="BK248" s="195">
        <f>SUM(BK249:BK260)</f>
        <v>0</v>
      </c>
    </row>
    <row r="249" s="2" customFormat="1" ht="16.5" customHeight="1">
      <c r="A249" s="37"/>
      <c r="B249" s="38"/>
      <c r="C249" s="196" t="s">
        <v>420</v>
      </c>
      <c r="D249" s="196" t="s">
        <v>150</v>
      </c>
      <c r="E249" s="197" t="s">
        <v>421</v>
      </c>
      <c r="F249" s="198" t="s">
        <v>422</v>
      </c>
      <c r="G249" s="199" t="s">
        <v>178</v>
      </c>
      <c r="H249" s="200">
        <v>322.5</v>
      </c>
      <c r="I249" s="201"/>
      <c r="J249" s="202">
        <f>ROUND(I249*H249,2)</f>
        <v>0</v>
      </c>
      <c r="K249" s="198" t="s">
        <v>154</v>
      </c>
      <c r="L249" s="43"/>
      <c r="M249" s="203" t="s">
        <v>19</v>
      </c>
      <c r="N249" s="204" t="s">
        <v>47</v>
      </c>
      <c r="O249" s="83"/>
      <c r="P249" s="205">
        <f>O249*H249</f>
        <v>0</v>
      </c>
      <c r="Q249" s="205">
        <v>2.052</v>
      </c>
      <c r="R249" s="205">
        <f>Q249*H249</f>
        <v>661.76999999999998</v>
      </c>
      <c r="S249" s="205">
        <v>0</v>
      </c>
      <c r="T249" s="206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07" t="s">
        <v>148</v>
      </c>
      <c r="AT249" s="207" t="s">
        <v>150</v>
      </c>
      <c r="AU249" s="207" t="s">
        <v>14</v>
      </c>
      <c r="AY249" s="16" t="s">
        <v>149</v>
      </c>
      <c r="BE249" s="208">
        <f>IF(N249="základní",J249,0)</f>
        <v>0</v>
      </c>
      <c r="BF249" s="208">
        <f>IF(N249="snížená",J249,0)</f>
        <v>0</v>
      </c>
      <c r="BG249" s="208">
        <f>IF(N249="zákl. přenesená",J249,0)</f>
        <v>0</v>
      </c>
      <c r="BH249" s="208">
        <f>IF(N249="sníž. přenesená",J249,0)</f>
        <v>0</v>
      </c>
      <c r="BI249" s="208">
        <f>IF(N249="nulová",J249,0)</f>
        <v>0</v>
      </c>
      <c r="BJ249" s="16" t="s">
        <v>14</v>
      </c>
      <c r="BK249" s="208">
        <f>ROUND(I249*H249,2)</f>
        <v>0</v>
      </c>
      <c r="BL249" s="16" t="s">
        <v>148</v>
      </c>
      <c r="BM249" s="207" t="s">
        <v>423</v>
      </c>
    </row>
    <row r="250" s="2" customFormat="1">
      <c r="A250" s="37"/>
      <c r="B250" s="38"/>
      <c r="C250" s="39"/>
      <c r="D250" s="209" t="s">
        <v>156</v>
      </c>
      <c r="E250" s="39"/>
      <c r="F250" s="210" t="s">
        <v>424</v>
      </c>
      <c r="G250" s="39"/>
      <c r="H250" s="39"/>
      <c r="I250" s="211"/>
      <c r="J250" s="39"/>
      <c r="K250" s="39"/>
      <c r="L250" s="43"/>
      <c r="M250" s="212"/>
      <c r="N250" s="213"/>
      <c r="O250" s="83"/>
      <c r="P250" s="83"/>
      <c r="Q250" s="83"/>
      <c r="R250" s="83"/>
      <c r="S250" s="83"/>
      <c r="T250" s="84"/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T250" s="16" t="s">
        <v>156</v>
      </c>
      <c r="AU250" s="16" t="s">
        <v>14</v>
      </c>
    </row>
    <row r="251" s="2" customFormat="1">
      <c r="A251" s="37"/>
      <c r="B251" s="38"/>
      <c r="C251" s="39"/>
      <c r="D251" s="214" t="s">
        <v>158</v>
      </c>
      <c r="E251" s="39"/>
      <c r="F251" s="215" t="s">
        <v>425</v>
      </c>
      <c r="G251" s="39"/>
      <c r="H251" s="39"/>
      <c r="I251" s="211"/>
      <c r="J251" s="39"/>
      <c r="K251" s="39"/>
      <c r="L251" s="43"/>
      <c r="M251" s="212"/>
      <c r="N251" s="213"/>
      <c r="O251" s="83"/>
      <c r="P251" s="83"/>
      <c r="Q251" s="83"/>
      <c r="R251" s="83"/>
      <c r="S251" s="83"/>
      <c r="T251" s="84"/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T251" s="16" t="s">
        <v>158</v>
      </c>
      <c r="AU251" s="16" t="s">
        <v>14</v>
      </c>
    </row>
    <row r="252" s="12" customFormat="1">
      <c r="A252" s="12"/>
      <c r="B252" s="216"/>
      <c r="C252" s="217"/>
      <c r="D252" s="209" t="s">
        <v>160</v>
      </c>
      <c r="E252" s="218" t="s">
        <v>19</v>
      </c>
      <c r="F252" s="219" t="s">
        <v>161</v>
      </c>
      <c r="G252" s="217"/>
      <c r="H252" s="218" t="s">
        <v>19</v>
      </c>
      <c r="I252" s="220"/>
      <c r="J252" s="217"/>
      <c r="K252" s="217"/>
      <c r="L252" s="221"/>
      <c r="M252" s="222"/>
      <c r="N252" s="223"/>
      <c r="O252" s="223"/>
      <c r="P252" s="223"/>
      <c r="Q252" s="223"/>
      <c r="R252" s="223"/>
      <c r="S252" s="223"/>
      <c r="T252" s="224"/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T252" s="225" t="s">
        <v>160</v>
      </c>
      <c r="AU252" s="225" t="s">
        <v>14</v>
      </c>
      <c r="AV252" s="12" t="s">
        <v>14</v>
      </c>
      <c r="AW252" s="12" t="s">
        <v>35</v>
      </c>
      <c r="AX252" s="12" t="s">
        <v>76</v>
      </c>
      <c r="AY252" s="225" t="s">
        <v>149</v>
      </c>
    </row>
    <row r="253" s="13" customFormat="1">
      <c r="A253" s="13"/>
      <c r="B253" s="226"/>
      <c r="C253" s="227"/>
      <c r="D253" s="209" t="s">
        <v>160</v>
      </c>
      <c r="E253" s="228" t="s">
        <v>426</v>
      </c>
      <c r="F253" s="229" t="s">
        <v>427</v>
      </c>
      <c r="G253" s="227"/>
      <c r="H253" s="230">
        <v>322.5</v>
      </c>
      <c r="I253" s="231"/>
      <c r="J253" s="227"/>
      <c r="K253" s="227"/>
      <c r="L253" s="232"/>
      <c r="M253" s="233"/>
      <c r="N253" s="234"/>
      <c r="O253" s="234"/>
      <c r="P253" s="234"/>
      <c r="Q253" s="234"/>
      <c r="R253" s="234"/>
      <c r="S253" s="234"/>
      <c r="T253" s="235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6" t="s">
        <v>160</v>
      </c>
      <c r="AU253" s="236" t="s">
        <v>14</v>
      </c>
      <c r="AV253" s="13" t="s">
        <v>96</v>
      </c>
      <c r="AW253" s="13" t="s">
        <v>35</v>
      </c>
      <c r="AX253" s="13" t="s">
        <v>76</v>
      </c>
      <c r="AY253" s="236" t="s">
        <v>149</v>
      </c>
    </row>
    <row r="254" s="13" customFormat="1">
      <c r="A254" s="13"/>
      <c r="B254" s="226"/>
      <c r="C254" s="227"/>
      <c r="D254" s="209" t="s">
        <v>160</v>
      </c>
      <c r="E254" s="228" t="s">
        <v>428</v>
      </c>
      <c r="F254" s="229" t="s">
        <v>429</v>
      </c>
      <c r="G254" s="227"/>
      <c r="H254" s="230">
        <v>322.5</v>
      </c>
      <c r="I254" s="231"/>
      <c r="J254" s="227"/>
      <c r="K254" s="227"/>
      <c r="L254" s="232"/>
      <c r="M254" s="233"/>
      <c r="N254" s="234"/>
      <c r="O254" s="234"/>
      <c r="P254" s="234"/>
      <c r="Q254" s="234"/>
      <c r="R254" s="234"/>
      <c r="S254" s="234"/>
      <c r="T254" s="235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6" t="s">
        <v>160</v>
      </c>
      <c r="AU254" s="236" t="s">
        <v>14</v>
      </c>
      <c r="AV254" s="13" t="s">
        <v>96</v>
      </c>
      <c r="AW254" s="13" t="s">
        <v>35</v>
      </c>
      <c r="AX254" s="13" t="s">
        <v>14</v>
      </c>
      <c r="AY254" s="236" t="s">
        <v>149</v>
      </c>
    </row>
    <row r="255" s="2" customFormat="1" ht="16.5" customHeight="1">
      <c r="A255" s="37"/>
      <c r="B255" s="38"/>
      <c r="C255" s="196" t="s">
        <v>430</v>
      </c>
      <c r="D255" s="196" t="s">
        <v>150</v>
      </c>
      <c r="E255" s="197" t="s">
        <v>431</v>
      </c>
      <c r="F255" s="198" t="s">
        <v>432</v>
      </c>
      <c r="G255" s="199" t="s">
        <v>202</v>
      </c>
      <c r="H255" s="200">
        <v>69.659999999999997</v>
      </c>
      <c r="I255" s="201"/>
      <c r="J255" s="202">
        <f>ROUND(I255*H255,2)</f>
        <v>0</v>
      </c>
      <c r="K255" s="198" t="s">
        <v>154</v>
      </c>
      <c r="L255" s="43"/>
      <c r="M255" s="203" t="s">
        <v>19</v>
      </c>
      <c r="N255" s="204" t="s">
        <v>47</v>
      </c>
      <c r="O255" s="83"/>
      <c r="P255" s="205">
        <f>O255*H255</f>
        <v>0</v>
      </c>
      <c r="Q255" s="205">
        <v>0</v>
      </c>
      <c r="R255" s="205">
        <f>Q255*H255</f>
        <v>0</v>
      </c>
      <c r="S255" s="205">
        <v>0</v>
      </c>
      <c r="T255" s="206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07" t="s">
        <v>212</v>
      </c>
      <c r="AT255" s="207" t="s">
        <v>150</v>
      </c>
      <c r="AU255" s="207" t="s">
        <v>14</v>
      </c>
      <c r="AY255" s="16" t="s">
        <v>149</v>
      </c>
      <c r="BE255" s="208">
        <f>IF(N255="základní",J255,0)</f>
        <v>0</v>
      </c>
      <c r="BF255" s="208">
        <f>IF(N255="snížená",J255,0)</f>
        <v>0</v>
      </c>
      <c r="BG255" s="208">
        <f>IF(N255="zákl. přenesená",J255,0)</f>
        <v>0</v>
      </c>
      <c r="BH255" s="208">
        <f>IF(N255="sníž. přenesená",J255,0)</f>
        <v>0</v>
      </c>
      <c r="BI255" s="208">
        <f>IF(N255="nulová",J255,0)</f>
        <v>0</v>
      </c>
      <c r="BJ255" s="16" t="s">
        <v>14</v>
      </c>
      <c r="BK255" s="208">
        <f>ROUND(I255*H255,2)</f>
        <v>0</v>
      </c>
      <c r="BL255" s="16" t="s">
        <v>212</v>
      </c>
      <c r="BM255" s="207" t="s">
        <v>433</v>
      </c>
    </row>
    <row r="256" s="2" customFormat="1">
      <c r="A256" s="37"/>
      <c r="B256" s="38"/>
      <c r="C256" s="39"/>
      <c r="D256" s="209" t="s">
        <v>156</v>
      </c>
      <c r="E256" s="39"/>
      <c r="F256" s="210" t="s">
        <v>434</v>
      </c>
      <c r="G256" s="39"/>
      <c r="H256" s="39"/>
      <c r="I256" s="211"/>
      <c r="J256" s="39"/>
      <c r="K256" s="39"/>
      <c r="L256" s="43"/>
      <c r="M256" s="212"/>
      <c r="N256" s="213"/>
      <c r="O256" s="83"/>
      <c r="P256" s="83"/>
      <c r="Q256" s="83"/>
      <c r="R256" s="83"/>
      <c r="S256" s="83"/>
      <c r="T256" s="84"/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T256" s="16" t="s">
        <v>156</v>
      </c>
      <c r="AU256" s="16" t="s">
        <v>14</v>
      </c>
    </row>
    <row r="257" s="2" customFormat="1">
      <c r="A257" s="37"/>
      <c r="B257" s="38"/>
      <c r="C257" s="39"/>
      <c r="D257" s="214" t="s">
        <v>158</v>
      </c>
      <c r="E257" s="39"/>
      <c r="F257" s="215" t="s">
        <v>435</v>
      </c>
      <c r="G257" s="39"/>
      <c r="H257" s="39"/>
      <c r="I257" s="211"/>
      <c r="J257" s="39"/>
      <c r="K257" s="39"/>
      <c r="L257" s="43"/>
      <c r="M257" s="212"/>
      <c r="N257" s="213"/>
      <c r="O257" s="83"/>
      <c r="P257" s="83"/>
      <c r="Q257" s="83"/>
      <c r="R257" s="83"/>
      <c r="S257" s="83"/>
      <c r="T257" s="84"/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T257" s="16" t="s">
        <v>158</v>
      </c>
      <c r="AU257" s="16" t="s">
        <v>14</v>
      </c>
    </row>
    <row r="258" s="2" customFormat="1" ht="16.5" customHeight="1">
      <c r="A258" s="37"/>
      <c r="B258" s="38"/>
      <c r="C258" s="196" t="s">
        <v>436</v>
      </c>
      <c r="D258" s="196" t="s">
        <v>150</v>
      </c>
      <c r="E258" s="197" t="s">
        <v>437</v>
      </c>
      <c r="F258" s="198" t="s">
        <v>438</v>
      </c>
      <c r="G258" s="199" t="s">
        <v>439</v>
      </c>
      <c r="H258" s="200">
        <v>551.46000000000004</v>
      </c>
      <c r="I258" s="201"/>
      <c r="J258" s="202">
        <f>ROUND(I258*H258,2)</f>
        <v>0</v>
      </c>
      <c r="K258" s="198" t="s">
        <v>154</v>
      </c>
      <c r="L258" s="43"/>
      <c r="M258" s="203" t="s">
        <v>19</v>
      </c>
      <c r="N258" s="204" t="s">
        <v>47</v>
      </c>
      <c r="O258" s="83"/>
      <c r="P258" s="205">
        <f>O258*H258</f>
        <v>0</v>
      </c>
      <c r="Q258" s="205">
        <v>0.00133</v>
      </c>
      <c r="R258" s="205">
        <f>Q258*H258</f>
        <v>0.73344180000000003</v>
      </c>
      <c r="S258" s="205">
        <v>0</v>
      </c>
      <c r="T258" s="206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207" t="s">
        <v>212</v>
      </c>
      <c r="AT258" s="207" t="s">
        <v>150</v>
      </c>
      <c r="AU258" s="207" t="s">
        <v>14</v>
      </c>
      <c r="AY258" s="16" t="s">
        <v>149</v>
      </c>
      <c r="BE258" s="208">
        <f>IF(N258="základní",J258,0)</f>
        <v>0</v>
      </c>
      <c r="BF258" s="208">
        <f>IF(N258="snížená",J258,0)</f>
        <v>0</v>
      </c>
      <c r="BG258" s="208">
        <f>IF(N258="zákl. přenesená",J258,0)</f>
        <v>0</v>
      </c>
      <c r="BH258" s="208">
        <f>IF(N258="sníž. přenesená",J258,0)</f>
        <v>0</v>
      </c>
      <c r="BI258" s="208">
        <f>IF(N258="nulová",J258,0)</f>
        <v>0</v>
      </c>
      <c r="BJ258" s="16" t="s">
        <v>14</v>
      </c>
      <c r="BK258" s="208">
        <f>ROUND(I258*H258,2)</f>
        <v>0</v>
      </c>
      <c r="BL258" s="16" t="s">
        <v>212</v>
      </c>
      <c r="BM258" s="207" t="s">
        <v>440</v>
      </c>
    </row>
    <row r="259" s="2" customFormat="1">
      <c r="A259" s="37"/>
      <c r="B259" s="38"/>
      <c r="C259" s="39"/>
      <c r="D259" s="209" t="s">
        <v>156</v>
      </c>
      <c r="E259" s="39"/>
      <c r="F259" s="210" t="s">
        <v>441</v>
      </c>
      <c r="G259" s="39"/>
      <c r="H259" s="39"/>
      <c r="I259" s="211"/>
      <c r="J259" s="39"/>
      <c r="K259" s="39"/>
      <c r="L259" s="43"/>
      <c r="M259" s="212"/>
      <c r="N259" s="213"/>
      <c r="O259" s="83"/>
      <c r="P259" s="83"/>
      <c r="Q259" s="83"/>
      <c r="R259" s="83"/>
      <c r="S259" s="83"/>
      <c r="T259" s="84"/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T259" s="16" t="s">
        <v>156</v>
      </c>
      <c r="AU259" s="16" t="s">
        <v>14</v>
      </c>
    </row>
    <row r="260" s="2" customFormat="1">
      <c r="A260" s="37"/>
      <c r="B260" s="38"/>
      <c r="C260" s="39"/>
      <c r="D260" s="214" t="s">
        <v>158</v>
      </c>
      <c r="E260" s="39"/>
      <c r="F260" s="215" t="s">
        <v>442</v>
      </c>
      <c r="G260" s="39"/>
      <c r="H260" s="39"/>
      <c r="I260" s="211"/>
      <c r="J260" s="39"/>
      <c r="K260" s="39"/>
      <c r="L260" s="43"/>
      <c r="M260" s="212"/>
      <c r="N260" s="213"/>
      <c r="O260" s="83"/>
      <c r="P260" s="83"/>
      <c r="Q260" s="83"/>
      <c r="R260" s="83"/>
      <c r="S260" s="83"/>
      <c r="T260" s="84"/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T260" s="16" t="s">
        <v>158</v>
      </c>
      <c r="AU260" s="16" t="s">
        <v>14</v>
      </c>
    </row>
    <row r="261" s="11" customFormat="1" ht="25.92" customHeight="1">
      <c r="A261" s="11"/>
      <c r="B261" s="182"/>
      <c r="C261" s="183"/>
      <c r="D261" s="184" t="s">
        <v>75</v>
      </c>
      <c r="E261" s="185" t="s">
        <v>175</v>
      </c>
      <c r="F261" s="185" t="s">
        <v>443</v>
      </c>
      <c r="G261" s="183"/>
      <c r="H261" s="183"/>
      <c r="I261" s="186"/>
      <c r="J261" s="187">
        <f>BK261</f>
        <v>0</v>
      </c>
      <c r="K261" s="183"/>
      <c r="L261" s="188"/>
      <c r="M261" s="189"/>
      <c r="N261" s="190"/>
      <c r="O261" s="190"/>
      <c r="P261" s="191">
        <f>SUM(P262:P273)</f>
        <v>0</v>
      </c>
      <c r="Q261" s="190"/>
      <c r="R261" s="191">
        <f>SUM(R262:R273)</f>
        <v>3.4148099999999997</v>
      </c>
      <c r="S261" s="190"/>
      <c r="T261" s="192">
        <f>SUM(T262:T273)</f>
        <v>0</v>
      </c>
      <c r="U261" s="11"/>
      <c r="V261" s="11"/>
      <c r="W261" s="11"/>
      <c r="X261" s="11"/>
      <c r="Y261" s="11"/>
      <c r="Z261" s="11"/>
      <c r="AA261" s="11"/>
      <c r="AB261" s="11"/>
      <c r="AC261" s="11"/>
      <c r="AD261" s="11"/>
      <c r="AE261" s="11"/>
      <c r="AR261" s="193" t="s">
        <v>148</v>
      </c>
      <c r="AT261" s="194" t="s">
        <v>75</v>
      </c>
      <c r="AU261" s="194" t="s">
        <v>76</v>
      </c>
      <c r="AY261" s="193" t="s">
        <v>149</v>
      </c>
      <c r="BK261" s="195">
        <f>SUM(BK262:BK273)</f>
        <v>0</v>
      </c>
    </row>
    <row r="262" s="2" customFormat="1" ht="16.5" customHeight="1">
      <c r="A262" s="37"/>
      <c r="B262" s="38"/>
      <c r="C262" s="196" t="s">
        <v>444</v>
      </c>
      <c r="D262" s="196" t="s">
        <v>150</v>
      </c>
      <c r="E262" s="197" t="s">
        <v>445</v>
      </c>
      <c r="F262" s="198" t="s">
        <v>446</v>
      </c>
      <c r="G262" s="199" t="s">
        <v>291</v>
      </c>
      <c r="H262" s="200">
        <v>3</v>
      </c>
      <c r="I262" s="201"/>
      <c r="J262" s="202">
        <f>ROUND(I262*H262,2)</f>
        <v>0</v>
      </c>
      <c r="K262" s="198" t="s">
        <v>154</v>
      </c>
      <c r="L262" s="43"/>
      <c r="M262" s="203" t="s">
        <v>19</v>
      </c>
      <c r="N262" s="204" t="s">
        <v>47</v>
      </c>
      <c r="O262" s="83"/>
      <c r="P262" s="205">
        <f>O262*H262</f>
        <v>0</v>
      </c>
      <c r="Q262" s="205">
        <v>0.82326999999999995</v>
      </c>
      <c r="R262" s="205">
        <f>Q262*H262</f>
        <v>2.4698099999999998</v>
      </c>
      <c r="S262" s="205">
        <v>0</v>
      </c>
      <c r="T262" s="206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07" t="s">
        <v>148</v>
      </c>
      <c r="AT262" s="207" t="s">
        <v>150</v>
      </c>
      <c r="AU262" s="207" t="s">
        <v>14</v>
      </c>
      <c r="AY262" s="16" t="s">
        <v>149</v>
      </c>
      <c r="BE262" s="208">
        <f>IF(N262="základní",J262,0)</f>
        <v>0</v>
      </c>
      <c r="BF262" s="208">
        <f>IF(N262="snížená",J262,0)</f>
        <v>0</v>
      </c>
      <c r="BG262" s="208">
        <f>IF(N262="zákl. přenesená",J262,0)</f>
        <v>0</v>
      </c>
      <c r="BH262" s="208">
        <f>IF(N262="sníž. přenesená",J262,0)</f>
        <v>0</v>
      </c>
      <c r="BI262" s="208">
        <f>IF(N262="nulová",J262,0)</f>
        <v>0</v>
      </c>
      <c r="BJ262" s="16" t="s">
        <v>14</v>
      </c>
      <c r="BK262" s="208">
        <f>ROUND(I262*H262,2)</f>
        <v>0</v>
      </c>
      <c r="BL262" s="16" t="s">
        <v>148</v>
      </c>
      <c r="BM262" s="207" t="s">
        <v>447</v>
      </c>
    </row>
    <row r="263" s="2" customFormat="1">
      <c r="A263" s="37"/>
      <c r="B263" s="38"/>
      <c r="C263" s="39"/>
      <c r="D263" s="209" t="s">
        <v>156</v>
      </c>
      <c r="E263" s="39"/>
      <c r="F263" s="210" t="s">
        <v>448</v>
      </c>
      <c r="G263" s="39"/>
      <c r="H263" s="39"/>
      <c r="I263" s="211"/>
      <c r="J263" s="39"/>
      <c r="K263" s="39"/>
      <c r="L263" s="43"/>
      <c r="M263" s="212"/>
      <c r="N263" s="213"/>
      <c r="O263" s="83"/>
      <c r="P263" s="83"/>
      <c r="Q263" s="83"/>
      <c r="R263" s="83"/>
      <c r="S263" s="83"/>
      <c r="T263" s="84"/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T263" s="16" t="s">
        <v>156</v>
      </c>
      <c r="AU263" s="16" t="s">
        <v>14</v>
      </c>
    </row>
    <row r="264" s="2" customFormat="1">
      <c r="A264" s="37"/>
      <c r="B264" s="38"/>
      <c r="C264" s="39"/>
      <c r="D264" s="214" t="s">
        <v>158</v>
      </c>
      <c r="E264" s="39"/>
      <c r="F264" s="215" t="s">
        <v>449</v>
      </c>
      <c r="G264" s="39"/>
      <c r="H264" s="39"/>
      <c r="I264" s="211"/>
      <c r="J264" s="39"/>
      <c r="K264" s="39"/>
      <c r="L264" s="43"/>
      <c r="M264" s="212"/>
      <c r="N264" s="213"/>
      <c r="O264" s="83"/>
      <c r="P264" s="83"/>
      <c r="Q264" s="83"/>
      <c r="R264" s="83"/>
      <c r="S264" s="83"/>
      <c r="T264" s="84"/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T264" s="16" t="s">
        <v>158</v>
      </c>
      <c r="AU264" s="16" t="s">
        <v>14</v>
      </c>
    </row>
    <row r="265" s="12" customFormat="1">
      <c r="A265" s="12"/>
      <c r="B265" s="216"/>
      <c r="C265" s="217"/>
      <c r="D265" s="209" t="s">
        <v>160</v>
      </c>
      <c r="E265" s="218" t="s">
        <v>19</v>
      </c>
      <c r="F265" s="219" t="s">
        <v>450</v>
      </c>
      <c r="G265" s="217"/>
      <c r="H265" s="218" t="s">
        <v>19</v>
      </c>
      <c r="I265" s="220"/>
      <c r="J265" s="217"/>
      <c r="K265" s="217"/>
      <c r="L265" s="221"/>
      <c r="M265" s="222"/>
      <c r="N265" s="223"/>
      <c r="O265" s="223"/>
      <c r="P265" s="223"/>
      <c r="Q265" s="223"/>
      <c r="R265" s="223"/>
      <c r="S265" s="223"/>
      <c r="T265" s="224"/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T265" s="225" t="s">
        <v>160</v>
      </c>
      <c r="AU265" s="225" t="s">
        <v>14</v>
      </c>
      <c r="AV265" s="12" t="s">
        <v>14</v>
      </c>
      <c r="AW265" s="12" t="s">
        <v>35</v>
      </c>
      <c r="AX265" s="12" t="s">
        <v>76</v>
      </c>
      <c r="AY265" s="225" t="s">
        <v>149</v>
      </c>
    </row>
    <row r="266" s="13" customFormat="1">
      <c r="A266" s="13"/>
      <c r="B266" s="226"/>
      <c r="C266" s="227"/>
      <c r="D266" s="209" t="s">
        <v>160</v>
      </c>
      <c r="E266" s="228" t="s">
        <v>451</v>
      </c>
      <c r="F266" s="229" t="s">
        <v>452</v>
      </c>
      <c r="G266" s="227"/>
      <c r="H266" s="230">
        <v>3</v>
      </c>
      <c r="I266" s="231"/>
      <c r="J266" s="227"/>
      <c r="K266" s="227"/>
      <c r="L266" s="232"/>
      <c r="M266" s="233"/>
      <c r="N266" s="234"/>
      <c r="O266" s="234"/>
      <c r="P266" s="234"/>
      <c r="Q266" s="234"/>
      <c r="R266" s="234"/>
      <c r="S266" s="234"/>
      <c r="T266" s="235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6" t="s">
        <v>160</v>
      </c>
      <c r="AU266" s="236" t="s">
        <v>14</v>
      </c>
      <c r="AV266" s="13" t="s">
        <v>96</v>
      </c>
      <c r="AW266" s="13" t="s">
        <v>35</v>
      </c>
      <c r="AX266" s="13" t="s">
        <v>76</v>
      </c>
      <c r="AY266" s="236" t="s">
        <v>149</v>
      </c>
    </row>
    <row r="267" s="13" customFormat="1">
      <c r="A267" s="13"/>
      <c r="B267" s="226"/>
      <c r="C267" s="227"/>
      <c r="D267" s="209" t="s">
        <v>160</v>
      </c>
      <c r="E267" s="228" t="s">
        <v>453</v>
      </c>
      <c r="F267" s="229" t="s">
        <v>454</v>
      </c>
      <c r="G267" s="227"/>
      <c r="H267" s="230">
        <v>3</v>
      </c>
      <c r="I267" s="231"/>
      <c r="J267" s="227"/>
      <c r="K267" s="227"/>
      <c r="L267" s="232"/>
      <c r="M267" s="233"/>
      <c r="N267" s="234"/>
      <c r="O267" s="234"/>
      <c r="P267" s="234"/>
      <c r="Q267" s="234"/>
      <c r="R267" s="234"/>
      <c r="S267" s="234"/>
      <c r="T267" s="235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6" t="s">
        <v>160</v>
      </c>
      <c r="AU267" s="236" t="s">
        <v>14</v>
      </c>
      <c r="AV267" s="13" t="s">
        <v>96</v>
      </c>
      <c r="AW267" s="13" t="s">
        <v>35</v>
      </c>
      <c r="AX267" s="13" t="s">
        <v>14</v>
      </c>
      <c r="AY267" s="236" t="s">
        <v>149</v>
      </c>
    </row>
    <row r="268" s="2" customFormat="1" ht="16.5" customHeight="1">
      <c r="A268" s="37"/>
      <c r="B268" s="38"/>
      <c r="C268" s="237" t="s">
        <v>455</v>
      </c>
      <c r="D268" s="237" t="s">
        <v>281</v>
      </c>
      <c r="E268" s="238" t="s">
        <v>456</v>
      </c>
      <c r="F268" s="239" t="s">
        <v>457</v>
      </c>
      <c r="G268" s="240" t="s">
        <v>284</v>
      </c>
      <c r="H268" s="241">
        <v>0.94499999999999995</v>
      </c>
      <c r="I268" s="242"/>
      <c r="J268" s="243">
        <f>ROUND(I268*H268,2)</f>
        <v>0</v>
      </c>
      <c r="K268" s="239" t="s">
        <v>154</v>
      </c>
      <c r="L268" s="244"/>
      <c r="M268" s="245" t="s">
        <v>19</v>
      </c>
      <c r="N268" s="246" t="s">
        <v>47</v>
      </c>
      <c r="O268" s="83"/>
      <c r="P268" s="205">
        <f>O268*H268</f>
        <v>0</v>
      </c>
      <c r="Q268" s="205">
        <v>1</v>
      </c>
      <c r="R268" s="205">
        <f>Q268*H268</f>
        <v>0.94499999999999995</v>
      </c>
      <c r="S268" s="205">
        <v>0</v>
      </c>
      <c r="T268" s="206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207" t="s">
        <v>222</v>
      </c>
      <c r="AT268" s="207" t="s">
        <v>281</v>
      </c>
      <c r="AU268" s="207" t="s">
        <v>14</v>
      </c>
      <c r="AY268" s="16" t="s">
        <v>149</v>
      </c>
      <c r="BE268" s="208">
        <f>IF(N268="základní",J268,0)</f>
        <v>0</v>
      </c>
      <c r="BF268" s="208">
        <f>IF(N268="snížená",J268,0)</f>
        <v>0</v>
      </c>
      <c r="BG268" s="208">
        <f>IF(N268="zákl. přenesená",J268,0)</f>
        <v>0</v>
      </c>
      <c r="BH268" s="208">
        <f>IF(N268="sníž. přenesená",J268,0)</f>
        <v>0</v>
      </c>
      <c r="BI268" s="208">
        <f>IF(N268="nulová",J268,0)</f>
        <v>0</v>
      </c>
      <c r="BJ268" s="16" t="s">
        <v>14</v>
      </c>
      <c r="BK268" s="208">
        <f>ROUND(I268*H268,2)</f>
        <v>0</v>
      </c>
      <c r="BL268" s="16" t="s">
        <v>148</v>
      </c>
      <c r="BM268" s="207" t="s">
        <v>458</v>
      </c>
    </row>
    <row r="269" s="2" customFormat="1">
      <c r="A269" s="37"/>
      <c r="B269" s="38"/>
      <c r="C269" s="39"/>
      <c r="D269" s="209" t="s">
        <v>156</v>
      </c>
      <c r="E269" s="39"/>
      <c r="F269" s="210" t="s">
        <v>457</v>
      </c>
      <c r="G269" s="39"/>
      <c r="H269" s="39"/>
      <c r="I269" s="211"/>
      <c r="J269" s="39"/>
      <c r="K269" s="39"/>
      <c r="L269" s="43"/>
      <c r="M269" s="212"/>
      <c r="N269" s="213"/>
      <c r="O269" s="83"/>
      <c r="P269" s="83"/>
      <c r="Q269" s="83"/>
      <c r="R269" s="83"/>
      <c r="S269" s="83"/>
      <c r="T269" s="84"/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T269" s="16" t="s">
        <v>156</v>
      </c>
      <c r="AU269" s="16" t="s">
        <v>14</v>
      </c>
    </row>
    <row r="270" s="12" customFormat="1">
      <c r="A270" s="12"/>
      <c r="B270" s="216"/>
      <c r="C270" s="217"/>
      <c r="D270" s="209" t="s">
        <v>160</v>
      </c>
      <c r="E270" s="218" t="s">
        <v>19</v>
      </c>
      <c r="F270" s="219" t="s">
        <v>450</v>
      </c>
      <c r="G270" s="217"/>
      <c r="H270" s="218" t="s">
        <v>19</v>
      </c>
      <c r="I270" s="220"/>
      <c r="J270" s="217"/>
      <c r="K270" s="217"/>
      <c r="L270" s="221"/>
      <c r="M270" s="222"/>
      <c r="N270" s="223"/>
      <c r="O270" s="223"/>
      <c r="P270" s="223"/>
      <c r="Q270" s="223"/>
      <c r="R270" s="223"/>
      <c r="S270" s="223"/>
      <c r="T270" s="224"/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T270" s="225" t="s">
        <v>160</v>
      </c>
      <c r="AU270" s="225" t="s">
        <v>14</v>
      </c>
      <c r="AV270" s="12" t="s">
        <v>14</v>
      </c>
      <c r="AW270" s="12" t="s">
        <v>35</v>
      </c>
      <c r="AX270" s="12" t="s">
        <v>76</v>
      </c>
      <c r="AY270" s="225" t="s">
        <v>149</v>
      </c>
    </row>
    <row r="271" s="13" customFormat="1">
      <c r="A271" s="13"/>
      <c r="B271" s="226"/>
      <c r="C271" s="227"/>
      <c r="D271" s="209" t="s">
        <v>160</v>
      </c>
      <c r="E271" s="228" t="s">
        <v>459</v>
      </c>
      <c r="F271" s="229" t="s">
        <v>460</v>
      </c>
      <c r="G271" s="227"/>
      <c r="H271" s="230">
        <v>0.90000000000000002</v>
      </c>
      <c r="I271" s="231"/>
      <c r="J271" s="227"/>
      <c r="K271" s="227"/>
      <c r="L271" s="232"/>
      <c r="M271" s="233"/>
      <c r="N271" s="234"/>
      <c r="O271" s="234"/>
      <c r="P271" s="234"/>
      <c r="Q271" s="234"/>
      <c r="R271" s="234"/>
      <c r="S271" s="234"/>
      <c r="T271" s="235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6" t="s">
        <v>160</v>
      </c>
      <c r="AU271" s="236" t="s">
        <v>14</v>
      </c>
      <c r="AV271" s="13" t="s">
        <v>96</v>
      </c>
      <c r="AW271" s="13" t="s">
        <v>35</v>
      </c>
      <c r="AX271" s="13" t="s">
        <v>76</v>
      </c>
      <c r="AY271" s="236" t="s">
        <v>149</v>
      </c>
    </row>
    <row r="272" s="13" customFormat="1">
      <c r="A272" s="13"/>
      <c r="B272" s="226"/>
      <c r="C272" s="227"/>
      <c r="D272" s="209" t="s">
        <v>160</v>
      </c>
      <c r="E272" s="228" t="s">
        <v>114</v>
      </c>
      <c r="F272" s="229" t="s">
        <v>461</v>
      </c>
      <c r="G272" s="227"/>
      <c r="H272" s="230">
        <v>0.90000000000000002</v>
      </c>
      <c r="I272" s="231"/>
      <c r="J272" s="227"/>
      <c r="K272" s="227"/>
      <c r="L272" s="232"/>
      <c r="M272" s="233"/>
      <c r="N272" s="234"/>
      <c r="O272" s="234"/>
      <c r="P272" s="234"/>
      <c r="Q272" s="234"/>
      <c r="R272" s="234"/>
      <c r="S272" s="234"/>
      <c r="T272" s="235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6" t="s">
        <v>160</v>
      </c>
      <c r="AU272" s="236" t="s">
        <v>14</v>
      </c>
      <c r="AV272" s="13" t="s">
        <v>96</v>
      </c>
      <c r="AW272" s="13" t="s">
        <v>35</v>
      </c>
      <c r="AX272" s="13" t="s">
        <v>76</v>
      </c>
      <c r="AY272" s="236" t="s">
        <v>149</v>
      </c>
    </row>
    <row r="273" s="13" customFormat="1">
      <c r="A273" s="13"/>
      <c r="B273" s="226"/>
      <c r="C273" s="227"/>
      <c r="D273" s="209" t="s">
        <v>160</v>
      </c>
      <c r="E273" s="228" t="s">
        <v>462</v>
      </c>
      <c r="F273" s="229" t="s">
        <v>463</v>
      </c>
      <c r="G273" s="227"/>
      <c r="H273" s="230">
        <v>0.94499999999999995</v>
      </c>
      <c r="I273" s="231"/>
      <c r="J273" s="227"/>
      <c r="K273" s="227"/>
      <c r="L273" s="232"/>
      <c r="M273" s="233"/>
      <c r="N273" s="234"/>
      <c r="O273" s="234"/>
      <c r="P273" s="234"/>
      <c r="Q273" s="234"/>
      <c r="R273" s="234"/>
      <c r="S273" s="234"/>
      <c r="T273" s="235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6" t="s">
        <v>160</v>
      </c>
      <c r="AU273" s="236" t="s">
        <v>14</v>
      </c>
      <c r="AV273" s="13" t="s">
        <v>96</v>
      </c>
      <c r="AW273" s="13" t="s">
        <v>35</v>
      </c>
      <c r="AX273" s="13" t="s">
        <v>14</v>
      </c>
      <c r="AY273" s="236" t="s">
        <v>149</v>
      </c>
    </row>
    <row r="274" s="11" customFormat="1" ht="25.92" customHeight="1">
      <c r="A274" s="11"/>
      <c r="B274" s="182"/>
      <c r="C274" s="183"/>
      <c r="D274" s="184" t="s">
        <v>75</v>
      </c>
      <c r="E274" s="185" t="s">
        <v>148</v>
      </c>
      <c r="F274" s="185" t="s">
        <v>464</v>
      </c>
      <c r="G274" s="183"/>
      <c r="H274" s="183"/>
      <c r="I274" s="186"/>
      <c r="J274" s="187">
        <f>BK274</f>
        <v>0</v>
      </c>
      <c r="K274" s="183"/>
      <c r="L274" s="188"/>
      <c r="M274" s="189"/>
      <c r="N274" s="190"/>
      <c r="O274" s="190"/>
      <c r="P274" s="191">
        <f>SUM(P275:P294)</f>
        <v>0</v>
      </c>
      <c r="Q274" s="190"/>
      <c r="R274" s="191">
        <f>SUM(R275:R294)</f>
        <v>18.577707500000002</v>
      </c>
      <c r="S274" s="190"/>
      <c r="T274" s="192">
        <f>SUM(T275:T294)</f>
        <v>0</v>
      </c>
      <c r="U274" s="11"/>
      <c r="V274" s="11"/>
      <c r="W274" s="11"/>
      <c r="X274" s="11"/>
      <c r="Y274" s="11"/>
      <c r="Z274" s="11"/>
      <c r="AA274" s="11"/>
      <c r="AB274" s="11"/>
      <c r="AC274" s="11"/>
      <c r="AD274" s="11"/>
      <c r="AE274" s="11"/>
      <c r="AR274" s="193" t="s">
        <v>148</v>
      </c>
      <c r="AT274" s="194" t="s">
        <v>75</v>
      </c>
      <c r="AU274" s="194" t="s">
        <v>76</v>
      </c>
      <c r="AY274" s="193" t="s">
        <v>149</v>
      </c>
      <c r="BK274" s="195">
        <f>SUM(BK275:BK294)</f>
        <v>0</v>
      </c>
    </row>
    <row r="275" s="2" customFormat="1" ht="16.5" customHeight="1">
      <c r="A275" s="37"/>
      <c r="B275" s="38"/>
      <c r="C275" s="196" t="s">
        <v>465</v>
      </c>
      <c r="D275" s="196" t="s">
        <v>150</v>
      </c>
      <c r="E275" s="197" t="s">
        <v>466</v>
      </c>
      <c r="F275" s="198" t="s">
        <v>467</v>
      </c>
      <c r="G275" s="199" t="s">
        <v>291</v>
      </c>
      <c r="H275" s="200">
        <v>20</v>
      </c>
      <c r="I275" s="201"/>
      <c r="J275" s="202">
        <f>ROUND(I275*H275,2)</f>
        <v>0</v>
      </c>
      <c r="K275" s="198" t="s">
        <v>154</v>
      </c>
      <c r="L275" s="43"/>
      <c r="M275" s="203" t="s">
        <v>19</v>
      </c>
      <c r="N275" s="204" t="s">
        <v>47</v>
      </c>
      <c r="O275" s="83"/>
      <c r="P275" s="205">
        <f>O275*H275</f>
        <v>0</v>
      </c>
      <c r="Q275" s="205">
        <v>0.34190999999999999</v>
      </c>
      <c r="R275" s="205">
        <f>Q275*H275</f>
        <v>6.8381999999999996</v>
      </c>
      <c r="S275" s="205">
        <v>0</v>
      </c>
      <c r="T275" s="206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207" t="s">
        <v>148</v>
      </c>
      <c r="AT275" s="207" t="s">
        <v>150</v>
      </c>
      <c r="AU275" s="207" t="s">
        <v>14</v>
      </c>
      <c r="AY275" s="16" t="s">
        <v>149</v>
      </c>
      <c r="BE275" s="208">
        <f>IF(N275="základní",J275,0)</f>
        <v>0</v>
      </c>
      <c r="BF275" s="208">
        <f>IF(N275="snížená",J275,0)</f>
        <v>0</v>
      </c>
      <c r="BG275" s="208">
        <f>IF(N275="zákl. přenesená",J275,0)</f>
        <v>0</v>
      </c>
      <c r="BH275" s="208">
        <f>IF(N275="sníž. přenesená",J275,0)</f>
        <v>0</v>
      </c>
      <c r="BI275" s="208">
        <f>IF(N275="nulová",J275,0)</f>
        <v>0</v>
      </c>
      <c r="BJ275" s="16" t="s">
        <v>14</v>
      </c>
      <c r="BK275" s="208">
        <f>ROUND(I275*H275,2)</f>
        <v>0</v>
      </c>
      <c r="BL275" s="16" t="s">
        <v>148</v>
      </c>
      <c r="BM275" s="207" t="s">
        <v>468</v>
      </c>
    </row>
    <row r="276" s="2" customFormat="1">
      <c r="A276" s="37"/>
      <c r="B276" s="38"/>
      <c r="C276" s="39"/>
      <c r="D276" s="209" t="s">
        <v>156</v>
      </c>
      <c r="E276" s="39"/>
      <c r="F276" s="210" t="s">
        <v>469</v>
      </c>
      <c r="G276" s="39"/>
      <c r="H276" s="39"/>
      <c r="I276" s="211"/>
      <c r="J276" s="39"/>
      <c r="K276" s="39"/>
      <c r="L276" s="43"/>
      <c r="M276" s="212"/>
      <c r="N276" s="213"/>
      <c r="O276" s="83"/>
      <c r="P276" s="83"/>
      <c r="Q276" s="83"/>
      <c r="R276" s="83"/>
      <c r="S276" s="83"/>
      <c r="T276" s="84"/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T276" s="16" t="s">
        <v>156</v>
      </c>
      <c r="AU276" s="16" t="s">
        <v>14</v>
      </c>
    </row>
    <row r="277" s="2" customFormat="1">
      <c r="A277" s="37"/>
      <c r="B277" s="38"/>
      <c r="C277" s="39"/>
      <c r="D277" s="214" t="s">
        <v>158</v>
      </c>
      <c r="E277" s="39"/>
      <c r="F277" s="215" t="s">
        <v>470</v>
      </c>
      <c r="G277" s="39"/>
      <c r="H277" s="39"/>
      <c r="I277" s="211"/>
      <c r="J277" s="39"/>
      <c r="K277" s="39"/>
      <c r="L277" s="43"/>
      <c r="M277" s="212"/>
      <c r="N277" s="213"/>
      <c r="O277" s="83"/>
      <c r="P277" s="83"/>
      <c r="Q277" s="83"/>
      <c r="R277" s="83"/>
      <c r="S277" s="83"/>
      <c r="T277" s="84"/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T277" s="16" t="s">
        <v>158</v>
      </c>
      <c r="AU277" s="16" t="s">
        <v>14</v>
      </c>
    </row>
    <row r="278" s="12" customFormat="1">
      <c r="A278" s="12"/>
      <c r="B278" s="216"/>
      <c r="C278" s="217"/>
      <c r="D278" s="209" t="s">
        <v>160</v>
      </c>
      <c r="E278" s="218" t="s">
        <v>19</v>
      </c>
      <c r="F278" s="219" t="s">
        <v>161</v>
      </c>
      <c r="G278" s="217"/>
      <c r="H278" s="218" t="s">
        <v>19</v>
      </c>
      <c r="I278" s="220"/>
      <c r="J278" s="217"/>
      <c r="K278" s="217"/>
      <c r="L278" s="221"/>
      <c r="M278" s="222"/>
      <c r="N278" s="223"/>
      <c r="O278" s="223"/>
      <c r="P278" s="223"/>
      <c r="Q278" s="223"/>
      <c r="R278" s="223"/>
      <c r="S278" s="223"/>
      <c r="T278" s="224"/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T278" s="225" t="s">
        <v>160</v>
      </c>
      <c r="AU278" s="225" t="s">
        <v>14</v>
      </c>
      <c r="AV278" s="12" t="s">
        <v>14</v>
      </c>
      <c r="AW278" s="12" t="s">
        <v>35</v>
      </c>
      <c r="AX278" s="12" t="s">
        <v>76</v>
      </c>
      <c r="AY278" s="225" t="s">
        <v>149</v>
      </c>
    </row>
    <row r="279" s="13" customFormat="1">
      <c r="A279" s="13"/>
      <c r="B279" s="226"/>
      <c r="C279" s="227"/>
      <c r="D279" s="209" t="s">
        <v>160</v>
      </c>
      <c r="E279" s="228" t="s">
        <v>471</v>
      </c>
      <c r="F279" s="229" t="s">
        <v>472</v>
      </c>
      <c r="G279" s="227"/>
      <c r="H279" s="230">
        <v>20</v>
      </c>
      <c r="I279" s="231"/>
      <c r="J279" s="227"/>
      <c r="K279" s="227"/>
      <c r="L279" s="232"/>
      <c r="M279" s="233"/>
      <c r="N279" s="234"/>
      <c r="O279" s="234"/>
      <c r="P279" s="234"/>
      <c r="Q279" s="234"/>
      <c r="R279" s="234"/>
      <c r="S279" s="234"/>
      <c r="T279" s="235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6" t="s">
        <v>160</v>
      </c>
      <c r="AU279" s="236" t="s">
        <v>14</v>
      </c>
      <c r="AV279" s="13" t="s">
        <v>96</v>
      </c>
      <c r="AW279" s="13" t="s">
        <v>35</v>
      </c>
      <c r="AX279" s="13" t="s">
        <v>76</v>
      </c>
      <c r="AY279" s="236" t="s">
        <v>149</v>
      </c>
    </row>
    <row r="280" s="13" customFormat="1">
      <c r="A280" s="13"/>
      <c r="B280" s="226"/>
      <c r="C280" s="227"/>
      <c r="D280" s="209" t="s">
        <v>160</v>
      </c>
      <c r="E280" s="228" t="s">
        <v>473</v>
      </c>
      <c r="F280" s="229" t="s">
        <v>474</v>
      </c>
      <c r="G280" s="227"/>
      <c r="H280" s="230">
        <v>20</v>
      </c>
      <c r="I280" s="231"/>
      <c r="J280" s="227"/>
      <c r="K280" s="227"/>
      <c r="L280" s="232"/>
      <c r="M280" s="233"/>
      <c r="N280" s="234"/>
      <c r="O280" s="234"/>
      <c r="P280" s="234"/>
      <c r="Q280" s="234"/>
      <c r="R280" s="234"/>
      <c r="S280" s="234"/>
      <c r="T280" s="235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6" t="s">
        <v>160</v>
      </c>
      <c r="AU280" s="236" t="s">
        <v>14</v>
      </c>
      <c r="AV280" s="13" t="s">
        <v>96</v>
      </c>
      <c r="AW280" s="13" t="s">
        <v>35</v>
      </c>
      <c r="AX280" s="13" t="s">
        <v>14</v>
      </c>
      <c r="AY280" s="236" t="s">
        <v>149</v>
      </c>
    </row>
    <row r="281" s="2" customFormat="1" ht="16.5" customHeight="1">
      <c r="A281" s="37"/>
      <c r="B281" s="38"/>
      <c r="C281" s="196" t="s">
        <v>475</v>
      </c>
      <c r="D281" s="196" t="s">
        <v>150</v>
      </c>
      <c r="E281" s="197" t="s">
        <v>476</v>
      </c>
      <c r="F281" s="198" t="s">
        <v>477</v>
      </c>
      <c r="G281" s="199" t="s">
        <v>202</v>
      </c>
      <c r="H281" s="200">
        <v>8.1899999999999995</v>
      </c>
      <c r="I281" s="201"/>
      <c r="J281" s="202">
        <f>ROUND(I281*H281,2)</f>
        <v>0</v>
      </c>
      <c r="K281" s="198" t="s">
        <v>154</v>
      </c>
      <c r="L281" s="43"/>
      <c r="M281" s="203" t="s">
        <v>19</v>
      </c>
      <c r="N281" s="204" t="s">
        <v>47</v>
      </c>
      <c r="O281" s="83"/>
      <c r="P281" s="205">
        <f>O281*H281</f>
        <v>0</v>
      </c>
      <c r="Q281" s="205">
        <v>0</v>
      </c>
      <c r="R281" s="205">
        <f>Q281*H281</f>
        <v>0</v>
      </c>
      <c r="S281" s="205">
        <v>0</v>
      </c>
      <c r="T281" s="206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207" t="s">
        <v>212</v>
      </c>
      <c r="AT281" s="207" t="s">
        <v>150</v>
      </c>
      <c r="AU281" s="207" t="s">
        <v>14</v>
      </c>
      <c r="AY281" s="16" t="s">
        <v>149</v>
      </c>
      <c r="BE281" s="208">
        <f>IF(N281="základní",J281,0)</f>
        <v>0</v>
      </c>
      <c r="BF281" s="208">
        <f>IF(N281="snížená",J281,0)</f>
        <v>0</v>
      </c>
      <c r="BG281" s="208">
        <f>IF(N281="zákl. přenesená",J281,0)</f>
        <v>0</v>
      </c>
      <c r="BH281" s="208">
        <f>IF(N281="sníž. přenesená",J281,0)</f>
        <v>0</v>
      </c>
      <c r="BI281" s="208">
        <f>IF(N281="nulová",J281,0)</f>
        <v>0</v>
      </c>
      <c r="BJ281" s="16" t="s">
        <v>14</v>
      </c>
      <c r="BK281" s="208">
        <f>ROUND(I281*H281,2)</f>
        <v>0</v>
      </c>
      <c r="BL281" s="16" t="s">
        <v>212</v>
      </c>
      <c r="BM281" s="207" t="s">
        <v>478</v>
      </c>
    </row>
    <row r="282" s="2" customFormat="1">
      <c r="A282" s="37"/>
      <c r="B282" s="38"/>
      <c r="C282" s="39"/>
      <c r="D282" s="209" t="s">
        <v>156</v>
      </c>
      <c r="E282" s="39"/>
      <c r="F282" s="210" t="s">
        <v>479</v>
      </c>
      <c r="G282" s="39"/>
      <c r="H282" s="39"/>
      <c r="I282" s="211"/>
      <c r="J282" s="39"/>
      <c r="K282" s="39"/>
      <c r="L282" s="43"/>
      <c r="M282" s="212"/>
      <c r="N282" s="213"/>
      <c r="O282" s="83"/>
      <c r="P282" s="83"/>
      <c r="Q282" s="83"/>
      <c r="R282" s="83"/>
      <c r="S282" s="83"/>
      <c r="T282" s="84"/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T282" s="16" t="s">
        <v>156</v>
      </c>
      <c r="AU282" s="16" t="s">
        <v>14</v>
      </c>
    </row>
    <row r="283" s="2" customFormat="1">
      <c r="A283" s="37"/>
      <c r="B283" s="38"/>
      <c r="C283" s="39"/>
      <c r="D283" s="214" t="s">
        <v>158</v>
      </c>
      <c r="E283" s="39"/>
      <c r="F283" s="215" t="s">
        <v>480</v>
      </c>
      <c r="G283" s="39"/>
      <c r="H283" s="39"/>
      <c r="I283" s="211"/>
      <c r="J283" s="39"/>
      <c r="K283" s="39"/>
      <c r="L283" s="43"/>
      <c r="M283" s="212"/>
      <c r="N283" s="213"/>
      <c r="O283" s="83"/>
      <c r="P283" s="83"/>
      <c r="Q283" s="83"/>
      <c r="R283" s="83"/>
      <c r="S283" s="83"/>
      <c r="T283" s="84"/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T283" s="16" t="s">
        <v>158</v>
      </c>
      <c r="AU283" s="16" t="s">
        <v>14</v>
      </c>
    </row>
    <row r="284" s="2" customFormat="1" ht="16.5" customHeight="1">
      <c r="A284" s="37"/>
      <c r="B284" s="38"/>
      <c r="C284" s="196" t="s">
        <v>481</v>
      </c>
      <c r="D284" s="196" t="s">
        <v>150</v>
      </c>
      <c r="E284" s="197" t="s">
        <v>482</v>
      </c>
      <c r="F284" s="198" t="s">
        <v>483</v>
      </c>
      <c r="G284" s="199" t="s">
        <v>484</v>
      </c>
      <c r="H284" s="200">
        <v>4.5499999999999998</v>
      </c>
      <c r="I284" s="201"/>
      <c r="J284" s="202">
        <f>ROUND(I284*H284,2)</f>
        <v>0</v>
      </c>
      <c r="K284" s="198" t="s">
        <v>154</v>
      </c>
      <c r="L284" s="43"/>
      <c r="M284" s="203" t="s">
        <v>19</v>
      </c>
      <c r="N284" s="204" t="s">
        <v>47</v>
      </c>
      <c r="O284" s="83"/>
      <c r="P284" s="205">
        <f>O284*H284</f>
        <v>0</v>
      </c>
      <c r="Q284" s="205">
        <v>0.00165</v>
      </c>
      <c r="R284" s="205">
        <f>Q284*H284</f>
        <v>0.0075074999999999994</v>
      </c>
      <c r="S284" s="205">
        <v>0</v>
      </c>
      <c r="T284" s="206">
        <f>S284*H284</f>
        <v>0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207" t="s">
        <v>212</v>
      </c>
      <c r="AT284" s="207" t="s">
        <v>150</v>
      </c>
      <c r="AU284" s="207" t="s">
        <v>14</v>
      </c>
      <c r="AY284" s="16" t="s">
        <v>149</v>
      </c>
      <c r="BE284" s="208">
        <f>IF(N284="základní",J284,0)</f>
        <v>0</v>
      </c>
      <c r="BF284" s="208">
        <f>IF(N284="snížená",J284,0)</f>
        <v>0</v>
      </c>
      <c r="BG284" s="208">
        <f>IF(N284="zákl. přenesená",J284,0)</f>
        <v>0</v>
      </c>
      <c r="BH284" s="208">
        <f>IF(N284="sníž. přenesená",J284,0)</f>
        <v>0</v>
      </c>
      <c r="BI284" s="208">
        <f>IF(N284="nulová",J284,0)</f>
        <v>0</v>
      </c>
      <c r="BJ284" s="16" t="s">
        <v>14</v>
      </c>
      <c r="BK284" s="208">
        <f>ROUND(I284*H284,2)</f>
        <v>0</v>
      </c>
      <c r="BL284" s="16" t="s">
        <v>212</v>
      </c>
      <c r="BM284" s="207" t="s">
        <v>485</v>
      </c>
    </row>
    <row r="285" s="2" customFormat="1">
      <c r="A285" s="37"/>
      <c r="B285" s="38"/>
      <c r="C285" s="39"/>
      <c r="D285" s="209" t="s">
        <v>156</v>
      </c>
      <c r="E285" s="39"/>
      <c r="F285" s="210" t="s">
        <v>486</v>
      </c>
      <c r="G285" s="39"/>
      <c r="H285" s="39"/>
      <c r="I285" s="211"/>
      <c r="J285" s="39"/>
      <c r="K285" s="39"/>
      <c r="L285" s="43"/>
      <c r="M285" s="212"/>
      <c r="N285" s="213"/>
      <c r="O285" s="83"/>
      <c r="P285" s="83"/>
      <c r="Q285" s="83"/>
      <c r="R285" s="83"/>
      <c r="S285" s="83"/>
      <c r="T285" s="84"/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T285" s="16" t="s">
        <v>156</v>
      </c>
      <c r="AU285" s="16" t="s">
        <v>14</v>
      </c>
    </row>
    <row r="286" s="2" customFormat="1">
      <c r="A286" s="37"/>
      <c r="B286" s="38"/>
      <c r="C286" s="39"/>
      <c r="D286" s="214" t="s">
        <v>158</v>
      </c>
      <c r="E286" s="39"/>
      <c r="F286" s="215" t="s">
        <v>487</v>
      </c>
      <c r="G286" s="39"/>
      <c r="H286" s="39"/>
      <c r="I286" s="211"/>
      <c r="J286" s="39"/>
      <c r="K286" s="39"/>
      <c r="L286" s="43"/>
      <c r="M286" s="212"/>
      <c r="N286" s="213"/>
      <c r="O286" s="83"/>
      <c r="P286" s="83"/>
      <c r="Q286" s="83"/>
      <c r="R286" s="83"/>
      <c r="S286" s="83"/>
      <c r="T286" s="84"/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T286" s="16" t="s">
        <v>158</v>
      </c>
      <c r="AU286" s="16" t="s">
        <v>14</v>
      </c>
    </row>
    <row r="287" s="2" customFormat="1" ht="24.15" customHeight="1">
      <c r="A287" s="37"/>
      <c r="B287" s="38"/>
      <c r="C287" s="237" t="s">
        <v>488</v>
      </c>
      <c r="D287" s="237" t="s">
        <v>281</v>
      </c>
      <c r="E287" s="238" t="s">
        <v>489</v>
      </c>
      <c r="F287" s="239" t="s">
        <v>490</v>
      </c>
      <c r="G287" s="240" t="s">
        <v>484</v>
      </c>
      <c r="H287" s="241">
        <v>4.5499999999999998</v>
      </c>
      <c r="I287" s="242"/>
      <c r="J287" s="243">
        <f>ROUND(I287*H287,2)</f>
        <v>0</v>
      </c>
      <c r="K287" s="239" t="s">
        <v>154</v>
      </c>
      <c r="L287" s="244"/>
      <c r="M287" s="245" t="s">
        <v>19</v>
      </c>
      <c r="N287" s="246" t="s">
        <v>47</v>
      </c>
      <c r="O287" s="83"/>
      <c r="P287" s="205">
        <f>O287*H287</f>
        <v>0</v>
      </c>
      <c r="Q287" s="205">
        <v>0.30399999999999999</v>
      </c>
      <c r="R287" s="205">
        <f>Q287*H287</f>
        <v>1.3832</v>
      </c>
      <c r="S287" s="205">
        <v>0</v>
      </c>
      <c r="T287" s="206">
        <f>S287*H287</f>
        <v>0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207" t="s">
        <v>212</v>
      </c>
      <c r="AT287" s="207" t="s">
        <v>281</v>
      </c>
      <c r="AU287" s="207" t="s">
        <v>14</v>
      </c>
      <c r="AY287" s="16" t="s">
        <v>149</v>
      </c>
      <c r="BE287" s="208">
        <f>IF(N287="základní",J287,0)</f>
        <v>0</v>
      </c>
      <c r="BF287" s="208">
        <f>IF(N287="snížená",J287,0)</f>
        <v>0</v>
      </c>
      <c r="BG287" s="208">
        <f>IF(N287="zákl. přenesená",J287,0)</f>
        <v>0</v>
      </c>
      <c r="BH287" s="208">
        <f>IF(N287="sníž. přenesená",J287,0)</f>
        <v>0</v>
      </c>
      <c r="BI287" s="208">
        <f>IF(N287="nulová",J287,0)</f>
        <v>0</v>
      </c>
      <c r="BJ287" s="16" t="s">
        <v>14</v>
      </c>
      <c r="BK287" s="208">
        <f>ROUND(I287*H287,2)</f>
        <v>0</v>
      </c>
      <c r="BL287" s="16" t="s">
        <v>212</v>
      </c>
      <c r="BM287" s="207" t="s">
        <v>491</v>
      </c>
    </row>
    <row r="288" s="2" customFormat="1">
      <c r="A288" s="37"/>
      <c r="B288" s="38"/>
      <c r="C288" s="39"/>
      <c r="D288" s="209" t="s">
        <v>156</v>
      </c>
      <c r="E288" s="39"/>
      <c r="F288" s="210" t="s">
        <v>490</v>
      </c>
      <c r="G288" s="39"/>
      <c r="H288" s="39"/>
      <c r="I288" s="211"/>
      <c r="J288" s="39"/>
      <c r="K288" s="39"/>
      <c r="L288" s="43"/>
      <c r="M288" s="212"/>
      <c r="N288" s="213"/>
      <c r="O288" s="83"/>
      <c r="P288" s="83"/>
      <c r="Q288" s="83"/>
      <c r="R288" s="83"/>
      <c r="S288" s="83"/>
      <c r="T288" s="84"/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T288" s="16" t="s">
        <v>156</v>
      </c>
      <c r="AU288" s="16" t="s">
        <v>14</v>
      </c>
    </row>
    <row r="289" s="2" customFormat="1" ht="16.5" customHeight="1">
      <c r="A289" s="37"/>
      <c r="B289" s="38"/>
      <c r="C289" s="196" t="s">
        <v>492</v>
      </c>
      <c r="D289" s="196" t="s">
        <v>150</v>
      </c>
      <c r="E289" s="197" t="s">
        <v>493</v>
      </c>
      <c r="F289" s="198" t="s">
        <v>494</v>
      </c>
      <c r="G289" s="199" t="s">
        <v>291</v>
      </c>
      <c r="H289" s="200">
        <v>20</v>
      </c>
      <c r="I289" s="201"/>
      <c r="J289" s="202">
        <f>ROUND(I289*H289,2)</f>
        <v>0</v>
      </c>
      <c r="K289" s="198" t="s">
        <v>154</v>
      </c>
      <c r="L289" s="43"/>
      <c r="M289" s="203" t="s">
        <v>19</v>
      </c>
      <c r="N289" s="204" t="s">
        <v>47</v>
      </c>
      <c r="O289" s="83"/>
      <c r="P289" s="205">
        <f>O289*H289</f>
        <v>0</v>
      </c>
      <c r="Q289" s="205">
        <v>0.51744000000000001</v>
      </c>
      <c r="R289" s="205">
        <f>Q289*H289</f>
        <v>10.348800000000001</v>
      </c>
      <c r="S289" s="205">
        <v>0</v>
      </c>
      <c r="T289" s="206">
        <f>S289*H289</f>
        <v>0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207" t="s">
        <v>148</v>
      </c>
      <c r="AT289" s="207" t="s">
        <v>150</v>
      </c>
      <c r="AU289" s="207" t="s">
        <v>14</v>
      </c>
      <c r="AY289" s="16" t="s">
        <v>149</v>
      </c>
      <c r="BE289" s="208">
        <f>IF(N289="základní",J289,0)</f>
        <v>0</v>
      </c>
      <c r="BF289" s="208">
        <f>IF(N289="snížená",J289,0)</f>
        <v>0</v>
      </c>
      <c r="BG289" s="208">
        <f>IF(N289="zákl. přenesená",J289,0)</f>
        <v>0</v>
      </c>
      <c r="BH289" s="208">
        <f>IF(N289="sníž. přenesená",J289,0)</f>
        <v>0</v>
      </c>
      <c r="BI289" s="208">
        <f>IF(N289="nulová",J289,0)</f>
        <v>0</v>
      </c>
      <c r="BJ289" s="16" t="s">
        <v>14</v>
      </c>
      <c r="BK289" s="208">
        <f>ROUND(I289*H289,2)</f>
        <v>0</v>
      </c>
      <c r="BL289" s="16" t="s">
        <v>148</v>
      </c>
      <c r="BM289" s="207" t="s">
        <v>495</v>
      </c>
    </row>
    <row r="290" s="2" customFormat="1">
      <c r="A290" s="37"/>
      <c r="B290" s="38"/>
      <c r="C290" s="39"/>
      <c r="D290" s="209" t="s">
        <v>156</v>
      </c>
      <c r="E290" s="39"/>
      <c r="F290" s="210" t="s">
        <v>496</v>
      </c>
      <c r="G290" s="39"/>
      <c r="H290" s="39"/>
      <c r="I290" s="211"/>
      <c r="J290" s="39"/>
      <c r="K290" s="39"/>
      <c r="L290" s="43"/>
      <c r="M290" s="212"/>
      <c r="N290" s="213"/>
      <c r="O290" s="83"/>
      <c r="P290" s="83"/>
      <c r="Q290" s="83"/>
      <c r="R290" s="83"/>
      <c r="S290" s="83"/>
      <c r="T290" s="84"/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T290" s="16" t="s">
        <v>156</v>
      </c>
      <c r="AU290" s="16" t="s">
        <v>14</v>
      </c>
    </row>
    <row r="291" s="2" customFormat="1">
      <c r="A291" s="37"/>
      <c r="B291" s="38"/>
      <c r="C291" s="39"/>
      <c r="D291" s="214" t="s">
        <v>158</v>
      </c>
      <c r="E291" s="39"/>
      <c r="F291" s="215" t="s">
        <v>497</v>
      </c>
      <c r="G291" s="39"/>
      <c r="H291" s="39"/>
      <c r="I291" s="211"/>
      <c r="J291" s="39"/>
      <c r="K291" s="39"/>
      <c r="L291" s="43"/>
      <c r="M291" s="212"/>
      <c r="N291" s="213"/>
      <c r="O291" s="83"/>
      <c r="P291" s="83"/>
      <c r="Q291" s="83"/>
      <c r="R291" s="83"/>
      <c r="S291" s="83"/>
      <c r="T291" s="84"/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T291" s="16" t="s">
        <v>158</v>
      </c>
      <c r="AU291" s="16" t="s">
        <v>14</v>
      </c>
    </row>
    <row r="292" s="12" customFormat="1">
      <c r="A292" s="12"/>
      <c r="B292" s="216"/>
      <c r="C292" s="217"/>
      <c r="D292" s="209" t="s">
        <v>160</v>
      </c>
      <c r="E292" s="218" t="s">
        <v>19</v>
      </c>
      <c r="F292" s="219" t="s">
        <v>161</v>
      </c>
      <c r="G292" s="217"/>
      <c r="H292" s="218" t="s">
        <v>19</v>
      </c>
      <c r="I292" s="220"/>
      <c r="J292" s="217"/>
      <c r="K292" s="217"/>
      <c r="L292" s="221"/>
      <c r="M292" s="222"/>
      <c r="N292" s="223"/>
      <c r="O292" s="223"/>
      <c r="P292" s="223"/>
      <c r="Q292" s="223"/>
      <c r="R292" s="223"/>
      <c r="S292" s="223"/>
      <c r="T292" s="224"/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T292" s="225" t="s">
        <v>160</v>
      </c>
      <c r="AU292" s="225" t="s">
        <v>14</v>
      </c>
      <c r="AV292" s="12" t="s">
        <v>14</v>
      </c>
      <c r="AW292" s="12" t="s">
        <v>35</v>
      </c>
      <c r="AX292" s="12" t="s">
        <v>76</v>
      </c>
      <c r="AY292" s="225" t="s">
        <v>149</v>
      </c>
    </row>
    <row r="293" s="13" customFormat="1">
      <c r="A293" s="13"/>
      <c r="B293" s="226"/>
      <c r="C293" s="227"/>
      <c r="D293" s="209" t="s">
        <v>160</v>
      </c>
      <c r="E293" s="228" t="s">
        <v>102</v>
      </c>
      <c r="F293" s="229" t="s">
        <v>498</v>
      </c>
      <c r="G293" s="227"/>
      <c r="H293" s="230">
        <v>20</v>
      </c>
      <c r="I293" s="231"/>
      <c r="J293" s="227"/>
      <c r="K293" s="227"/>
      <c r="L293" s="232"/>
      <c r="M293" s="233"/>
      <c r="N293" s="234"/>
      <c r="O293" s="234"/>
      <c r="P293" s="234"/>
      <c r="Q293" s="234"/>
      <c r="R293" s="234"/>
      <c r="S293" s="234"/>
      <c r="T293" s="235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6" t="s">
        <v>160</v>
      </c>
      <c r="AU293" s="236" t="s">
        <v>14</v>
      </c>
      <c r="AV293" s="13" t="s">
        <v>96</v>
      </c>
      <c r="AW293" s="13" t="s">
        <v>35</v>
      </c>
      <c r="AX293" s="13" t="s">
        <v>76</v>
      </c>
      <c r="AY293" s="236" t="s">
        <v>149</v>
      </c>
    </row>
    <row r="294" s="13" customFormat="1">
      <c r="A294" s="13"/>
      <c r="B294" s="226"/>
      <c r="C294" s="227"/>
      <c r="D294" s="209" t="s">
        <v>160</v>
      </c>
      <c r="E294" s="228" t="s">
        <v>499</v>
      </c>
      <c r="F294" s="229" t="s">
        <v>500</v>
      </c>
      <c r="G294" s="227"/>
      <c r="H294" s="230">
        <v>20</v>
      </c>
      <c r="I294" s="231"/>
      <c r="J294" s="227"/>
      <c r="K294" s="227"/>
      <c r="L294" s="232"/>
      <c r="M294" s="233"/>
      <c r="N294" s="234"/>
      <c r="O294" s="234"/>
      <c r="P294" s="234"/>
      <c r="Q294" s="234"/>
      <c r="R294" s="234"/>
      <c r="S294" s="234"/>
      <c r="T294" s="235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36" t="s">
        <v>160</v>
      </c>
      <c r="AU294" s="236" t="s">
        <v>14</v>
      </c>
      <c r="AV294" s="13" t="s">
        <v>96</v>
      </c>
      <c r="AW294" s="13" t="s">
        <v>35</v>
      </c>
      <c r="AX294" s="13" t="s">
        <v>14</v>
      </c>
      <c r="AY294" s="236" t="s">
        <v>149</v>
      </c>
    </row>
    <row r="295" s="11" customFormat="1" ht="25.92" customHeight="1">
      <c r="A295" s="11"/>
      <c r="B295" s="182"/>
      <c r="C295" s="183"/>
      <c r="D295" s="184" t="s">
        <v>75</v>
      </c>
      <c r="E295" s="185" t="s">
        <v>199</v>
      </c>
      <c r="F295" s="185" t="s">
        <v>501</v>
      </c>
      <c r="G295" s="183"/>
      <c r="H295" s="183"/>
      <c r="I295" s="186"/>
      <c r="J295" s="187">
        <f>BK295</f>
        <v>0</v>
      </c>
      <c r="K295" s="183"/>
      <c r="L295" s="188"/>
      <c r="M295" s="189"/>
      <c r="N295" s="190"/>
      <c r="O295" s="190"/>
      <c r="P295" s="191">
        <f>SUM(P296:P380)</f>
        <v>0</v>
      </c>
      <c r="Q295" s="190"/>
      <c r="R295" s="191">
        <f>SUM(R296:R380)</f>
        <v>2496.8094719999999</v>
      </c>
      <c r="S295" s="190"/>
      <c r="T295" s="192">
        <f>SUM(T296:T380)</f>
        <v>0</v>
      </c>
      <c r="U295" s="11"/>
      <c r="V295" s="11"/>
      <c r="W295" s="11"/>
      <c r="X295" s="11"/>
      <c r="Y295" s="11"/>
      <c r="Z295" s="11"/>
      <c r="AA295" s="11"/>
      <c r="AB295" s="11"/>
      <c r="AC295" s="11"/>
      <c r="AD295" s="11"/>
      <c r="AE295" s="11"/>
      <c r="AR295" s="193" t="s">
        <v>148</v>
      </c>
      <c r="AT295" s="194" t="s">
        <v>75</v>
      </c>
      <c r="AU295" s="194" t="s">
        <v>76</v>
      </c>
      <c r="AY295" s="193" t="s">
        <v>149</v>
      </c>
      <c r="BK295" s="195">
        <f>SUM(BK296:BK380)</f>
        <v>0</v>
      </c>
    </row>
    <row r="296" s="2" customFormat="1" ht="24.15" customHeight="1">
      <c r="A296" s="37"/>
      <c r="B296" s="38"/>
      <c r="C296" s="196" t="s">
        <v>502</v>
      </c>
      <c r="D296" s="196" t="s">
        <v>150</v>
      </c>
      <c r="E296" s="197" t="s">
        <v>503</v>
      </c>
      <c r="F296" s="198" t="s">
        <v>504</v>
      </c>
      <c r="G296" s="199" t="s">
        <v>291</v>
      </c>
      <c r="H296" s="200">
        <v>2157.9000000000001</v>
      </c>
      <c r="I296" s="201"/>
      <c r="J296" s="202">
        <f>ROUND(I296*H296,2)</f>
        <v>0</v>
      </c>
      <c r="K296" s="198" t="s">
        <v>154</v>
      </c>
      <c r="L296" s="43"/>
      <c r="M296" s="203" t="s">
        <v>19</v>
      </c>
      <c r="N296" s="204" t="s">
        <v>47</v>
      </c>
      <c r="O296" s="83"/>
      <c r="P296" s="205">
        <f>O296*H296</f>
        <v>0</v>
      </c>
      <c r="Q296" s="205">
        <v>0</v>
      </c>
      <c r="R296" s="205">
        <f>Q296*H296</f>
        <v>0</v>
      </c>
      <c r="S296" s="205">
        <v>0</v>
      </c>
      <c r="T296" s="206">
        <f>S296*H296</f>
        <v>0</v>
      </c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R296" s="207" t="s">
        <v>148</v>
      </c>
      <c r="AT296" s="207" t="s">
        <v>150</v>
      </c>
      <c r="AU296" s="207" t="s">
        <v>14</v>
      </c>
      <c r="AY296" s="16" t="s">
        <v>149</v>
      </c>
      <c r="BE296" s="208">
        <f>IF(N296="základní",J296,0)</f>
        <v>0</v>
      </c>
      <c r="BF296" s="208">
        <f>IF(N296="snížená",J296,0)</f>
        <v>0</v>
      </c>
      <c r="BG296" s="208">
        <f>IF(N296="zákl. přenesená",J296,0)</f>
        <v>0</v>
      </c>
      <c r="BH296" s="208">
        <f>IF(N296="sníž. přenesená",J296,0)</f>
        <v>0</v>
      </c>
      <c r="BI296" s="208">
        <f>IF(N296="nulová",J296,0)</f>
        <v>0</v>
      </c>
      <c r="BJ296" s="16" t="s">
        <v>14</v>
      </c>
      <c r="BK296" s="208">
        <f>ROUND(I296*H296,2)</f>
        <v>0</v>
      </c>
      <c r="BL296" s="16" t="s">
        <v>148</v>
      </c>
      <c r="BM296" s="207" t="s">
        <v>505</v>
      </c>
    </row>
    <row r="297" s="2" customFormat="1">
      <c r="A297" s="37"/>
      <c r="B297" s="38"/>
      <c r="C297" s="39"/>
      <c r="D297" s="209" t="s">
        <v>156</v>
      </c>
      <c r="E297" s="39"/>
      <c r="F297" s="210" t="s">
        <v>506</v>
      </c>
      <c r="G297" s="39"/>
      <c r="H297" s="39"/>
      <c r="I297" s="211"/>
      <c r="J297" s="39"/>
      <c r="K297" s="39"/>
      <c r="L297" s="43"/>
      <c r="M297" s="212"/>
      <c r="N297" s="213"/>
      <c r="O297" s="83"/>
      <c r="P297" s="83"/>
      <c r="Q297" s="83"/>
      <c r="R297" s="83"/>
      <c r="S297" s="83"/>
      <c r="T297" s="84"/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T297" s="16" t="s">
        <v>156</v>
      </c>
      <c r="AU297" s="16" t="s">
        <v>14</v>
      </c>
    </row>
    <row r="298" s="2" customFormat="1">
      <c r="A298" s="37"/>
      <c r="B298" s="38"/>
      <c r="C298" s="39"/>
      <c r="D298" s="214" t="s">
        <v>158</v>
      </c>
      <c r="E298" s="39"/>
      <c r="F298" s="215" t="s">
        <v>507</v>
      </c>
      <c r="G298" s="39"/>
      <c r="H298" s="39"/>
      <c r="I298" s="211"/>
      <c r="J298" s="39"/>
      <c r="K298" s="39"/>
      <c r="L298" s="43"/>
      <c r="M298" s="212"/>
      <c r="N298" s="213"/>
      <c r="O298" s="83"/>
      <c r="P298" s="83"/>
      <c r="Q298" s="83"/>
      <c r="R298" s="83"/>
      <c r="S298" s="83"/>
      <c r="T298" s="84"/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T298" s="16" t="s">
        <v>158</v>
      </c>
      <c r="AU298" s="16" t="s">
        <v>14</v>
      </c>
    </row>
    <row r="299" s="12" customFormat="1">
      <c r="A299" s="12"/>
      <c r="B299" s="216"/>
      <c r="C299" s="217"/>
      <c r="D299" s="209" t="s">
        <v>160</v>
      </c>
      <c r="E299" s="218" t="s">
        <v>19</v>
      </c>
      <c r="F299" s="219" t="s">
        <v>161</v>
      </c>
      <c r="G299" s="217"/>
      <c r="H299" s="218" t="s">
        <v>19</v>
      </c>
      <c r="I299" s="220"/>
      <c r="J299" s="217"/>
      <c r="K299" s="217"/>
      <c r="L299" s="221"/>
      <c r="M299" s="222"/>
      <c r="N299" s="223"/>
      <c r="O299" s="223"/>
      <c r="P299" s="223"/>
      <c r="Q299" s="223"/>
      <c r="R299" s="223"/>
      <c r="S299" s="223"/>
      <c r="T299" s="224"/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T299" s="225" t="s">
        <v>160</v>
      </c>
      <c r="AU299" s="225" t="s">
        <v>14</v>
      </c>
      <c r="AV299" s="12" t="s">
        <v>14</v>
      </c>
      <c r="AW299" s="12" t="s">
        <v>35</v>
      </c>
      <c r="AX299" s="12" t="s">
        <v>76</v>
      </c>
      <c r="AY299" s="225" t="s">
        <v>149</v>
      </c>
    </row>
    <row r="300" s="13" customFormat="1">
      <c r="A300" s="13"/>
      <c r="B300" s="226"/>
      <c r="C300" s="227"/>
      <c r="D300" s="209" t="s">
        <v>160</v>
      </c>
      <c r="E300" s="228" t="s">
        <v>104</v>
      </c>
      <c r="F300" s="229" t="s">
        <v>508</v>
      </c>
      <c r="G300" s="227"/>
      <c r="H300" s="230">
        <v>2157.9000000000001</v>
      </c>
      <c r="I300" s="231"/>
      <c r="J300" s="227"/>
      <c r="K300" s="227"/>
      <c r="L300" s="232"/>
      <c r="M300" s="233"/>
      <c r="N300" s="234"/>
      <c r="O300" s="234"/>
      <c r="P300" s="234"/>
      <c r="Q300" s="234"/>
      <c r="R300" s="234"/>
      <c r="S300" s="234"/>
      <c r="T300" s="235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6" t="s">
        <v>160</v>
      </c>
      <c r="AU300" s="236" t="s">
        <v>14</v>
      </c>
      <c r="AV300" s="13" t="s">
        <v>96</v>
      </c>
      <c r="AW300" s="13" t="s">
        <v>35</v>
      </c>
      <c r="AX300" s="13" t="s">
        <v>76</v>
      </c>
      <c r="AY300" s="236" t="s">
        <v>149</v>
      </c>
    </row>
    <row r="301" s="13" customFormat="1">
      <c r="A301" s="13"/>
      <c r="B301" s="226"/>
      <c r="C301" s="227"/>
      <c r="D301" s="209" t="s">
        <v>160</v>
      </c>
      <c r="E301" s="228" t="s">
        <v>509</v>
      </c>
      <c r="F301" s="229" t="s">
        <v>510</v>
      </c>
      <c r="G301" s="227"/>
      <c r="H301" s="230">
        <v>2157.9000000000001</v>
      </c>
      <c r="I301" s="231"/>
      <c r="J301" s="227"/>
      <c r="K301" s="227"/>
      <c r="L301" s="232"/>
      <c r="M301" s="233"/>
      <c r="N301" s="234"/>
      <c r="O301" s="234"/>
      <c r="P301" s="234"/>
      <c r="Q301" s="234"/>
      <c r="R301" s="234"/>
      <c r="S301" s="234"/>
      <c r="T301" s="235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36" t="s">
        <v>160</v>
      </c>
      <c r="AU301" s="236" t="s">
        <v>14</v>
      </c>
      <c r="AV301" s="13" t="s">
        <v>96</v>
      </c>
      <c r="AW301" s="13" t="s">
        <v>35</v>
      </c>
      <c r="AX301" s="13" t="s">
        <v>14</v>
      </c>
      <c r="AY301" s="236" t="s">
        <v>149</v>
      </c>
    </row>
    <row r="302" s="2" customFormat="1" ht="16.5" customHeight="1">
      <c r="A302" s="37"/>
      <c r="B302" s="38"/>
      <c r="C302" s="237" t="s">
        <v>511</v>
      </c>
      <c r="D302" s="237" t="s">
        <v>281</v>
      </c>
      <c r="E302" s="238" t="s">
        <v>512</v>
      </c>
      <c r="F302" s="239" t="s">
        <v>513</v>
      </c>
      <c r="G302" s="240" t="s">
        <v>284</v>
      </c>
      <c r="H302" s="241">
        <v>42.725999999999999</v>
      </c>
      <c r="I302" s="242"/>
      <c r="J302" s="243">
        <f>ROUND(I302*H302,2)</f>
        <v>0</v>
      </c>
      <c r="K302" s="239" t="s">
        <v>154</v>
      </c>
      <c r="L302" s="244"/>
      <c r="M302" s="245" t="s">
        <v>19</v>
      </c>
      <c r="N302" s="246" t="s">
        <v>47</v>
      </c>
      <c r="O302" s="83"/>
      <c r="P302" s="205">
        <f>O302*H302</f>
        <v>0</v>
      </c>
      <c r="Q302" s="205">
        <v>1</v>
      </c>
      <c r="R302" s="205">
        <f>Q302*H302</f>
        <v>42.725999999999999</v>
      </c>
      <c r="S302" s="205">
        <v>0</v>
      </c>
      <c r="T302" s="206">
        <f>S302*H302</f>
        <v>0</v>
      </c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R302" s="207" t="s">
        <v>222</v>
      </c>
      <c r="AT302" s="207" t="s">
        <v>281</v>
      </c>
      <c r="AU302" s="207" t="s">
        <v>14</v>
      </c>
      <c r="AY302" s="16" t="s">
        <v>149</v>
      </c>
      <c r="BE302" s="208">
        <f>IF(N302="základní",J302,0)</f>
        <v>0</v>
      </c>
      <c r="BF302" s="208">
        <f>IF(N302="snížená",J302,0)</f>
        <v>0</v>
      </c>
      <c r="BG302" s="208">
        <f>IF(N302="zákl. přenesená",J302,0)</f>
        <v>0</v>
      </c>
      <c r="BH302" s="208">
        <f>IF(N302="sníž. přenesená",J302,0)</f>
        <v>0</v>
      </c>
      <c r="BI302" s="208">
        <f>IF(N302="nulová",J302,0)</f>
        <v>0</v>
      </c>
      <c r="BJ302" s="16" t="s">
        <v>14</v>
      </c>
      <c r="BK302" s="208">
        <f>ROUND(I302*H302,2)</f>
        <v>0</v>
      </c>
      <c r="BL302" s="16" t="s">
        <v>148</v>
      </c>
      <c r="BM302" s="207" t="s">
        <v>514</v>
      </c>
    </row>
    <row r="303" s="2" customFormat="1">
      <c r="A303" s="37"/>
      <c r="B303" s="38"/>
      <c r="C303" s="39"/>
      <c r="D303" s="209" t="s">
        <v>156</v>
      </c>
      <c r="E303" s="39"/>
      <c r="F303" s="210" t="s">
        <v>513</v>
      </c>
      <c r="G303" s="39"/>
      <c r="H303" s="39"/>
      <c r="I303" s="211"/>
      <c r="J303" s="39"/>
      <c r="K303" s="39"/>
      <c r="L303" s="43"/>
      <c r="M303" s="212"/>
      <c r="N303" s="213"/>
      <c r="O303" s="83"/>
      <c r="P303" s="83"/>
      <c r="Q303" s="83"/>
      <c r="R303" s="83"/>
      <c r="S303" s="83"/>
      <c r="T303" s="84"/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T303" s="16" t="s">
        <v>156</v>
      </c>
      <c r="AU303" s="16" t="s">
        <v>14</v>
      </c>
    </row>
    <row r="304" s="12" customFormat="1">
      <c r="A304" s="12"/>
      <c r="B304" s="216"/>
      <c r="C304" s="217"/>
      <c r="D304" s="209" t="s">
        <v>160</v>
      </c>
      <c r="E304" s="218" t="s">
        <v>19</v>
      </c>
      <c r="F304" s="219" t="s">
        <v>161</v>
      </c>
      <c r="G304" s="217"/>
      <c r="H304" s="218" t="s">
        <v>19</v>
      </c>
      <c r="I304" s="220"/>
      <c r="J304" s="217"/>
      <c r="K304" s="217"/>
      <c r="L304" s="221"/>
      <c r="M304" s="222"/>
      <c r="N304" s="223"/>
      <c r="O304" s="223"/>
      <c r="P304" s="223"/>
      <c r="Q304" s="223"/>
      <c r="R304" s="223"/>
      <c r="S304" s="223"/>
      <c r="T304" s="224"/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T304" s="225" t="s">
        <v>160</v>
      </c>
      <c r="AU304" s="225" t="s">
        <v>14</v>
      </c>
      <c r="AV304" s="12" t="s">
        <v>14</v>
      </c>
      <c r="AW304" s="12" t="s">
        <v>35</v>
      </c>
      <c r="AX304" s="12" t="s">
        <v>76</v>
      </c>
      <c r="AY304" s="225" t="s">
        <v>149</v>
      </c>
    </row>
    <row r="305" s="13" customFormat="1">
      <c r="A305" s="13"/>
      <c r="B305" s="226"/>
      <c r="C305" s="227"/>
      <c r="D305" s="209" t="s">
        <v>160</v>
      </c>
      <c r="E305" s="228" t="s">
        <v>106</v>
      </c>
      <c r="F305" s="229" t="s">
        <v>515</v>
      </c>
      <c r="G305" s="227"/>
      <c r="H305" s="230">
        <v>42.725999999999999</v>
      </c>
      <c r="I305" s="231"/>
      <c r="J305" s="227"/>
      <c r="K305" s="227"/>
      <c r="L305" s="232"/>
      <c r="M305" s="233"/>
      <c r="N305" s="234"/>
      <c r="O305" s="234"/>
      <c r="P305" s="234"/>
      <c r="Q305" s="234"/>
      <c r="R305" s="234"/>
      <c r="S305" s="234"/>
      <c r="T305" s="235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36" t="s">
        <v>160</v>
      </c>
      <c r="AU305" s="236" t="s">
        <v>14</v>
      </c>
      <c r="AV305" s="13" t="s">
        <v>96</v>
      </c>
      <c r="AW305" s="13" t="s">
        <v>35</v>
      </c>
      <c r="AX305" s="13" t="s">
        <v>76</v>
      </c>
      <c r="AY305" s="236" t="s">
        <v>149</v>
      </c>
    </row>
    <row r="306" s="13" customFormat="1">
      <c r="A306" s="13"/>
      <c r="B306" s="226"/>
      <c r="C306" s="227"/>
      <c r="D306" s="209" t="s">
        <v>160</v>
      </c>
      <c r="E306" s="228" t="s">
        <v>516</v>
      </c>
      <c r="F306" s="229" t="s">
        <v>517</v>
      </c>
      <c r="G306" s="227"/>
      <c r="H306" s="230">
        <v>42.725999999999999</v>
      </c>
      <c r="I306" s="231"/>
      <c r="J306" s="227"/>
      <c r="K306" s="227"/>
      <c r="L306" s="232"/>
      <c r="M306" s="233"/>
      <c r="N306" s="234"/>
      <c r="O306" s="234"/>
      <c r="P306" s="234"/>
      <c r="Q306" s="234"/>
      <c r="R306" s="234"/>
      <c r="S306" s="234"/>
      <c r="T306" s="235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36" t="s">
        <v>160</v>
      </c>
      <c r="AU306" s="236" t="s">
        <v>14</v>
      </c>
      <c r="AV306" s="13" t="s">
        <v>96</v>
      </c>
      <c r="AW306" s="13" t="s">
        <v>35</v>
      </c>
      <c r="AX306" s="13" t="s">
        <v>14</v>
      </c>
      <c r="AY306" s="236" t="s">
        <v>149</v>
      </c>
    </row>
    <row r="307" s="2" customFormat="1" ht="16.5" customHeight="1">
      <c r="A307" s="37"/>
      <c r="B307" s="38"/>
      <c r="C307" s="196" t="s">
        <v>518</v>
      </c>
      <c r="D307" s="196" t="s">
        <v>150</v>
      </c>
      <c r="E307" s="197" t="s">
        <v>519</v>
      </c>
      <c r="F307" s="198" t="s">
        <v>520</v>
      </c>
      <c r="G307" s="199" t="s">
        <v>291</v>
      </c>
      <c r="H307" s="200">
        <v>115.7</v>
      </c>
      <c r="I307" s="201"/>
      <c r="J307" s="202">
        <f>ROUND(I307*H307,2)</f>
        <v>0</v>
      </c>
      <c r="K307" s="198" t="s">
        <v>154</v>
      </c>
      <c r="L307" s="43"/>
      <c r="M307" s="203" t="s">
        <v>19</v>
      </c>
      <c r="N307" s="204" t="s">
        <v>47</v>
      </c>
      <c r="O307" s="83"/>
      <c r="P307" s="205">
        <f>O307*H307</f>
        <v>0</v>
      </c>
      <c r="Q307" s="205">
        <v>0.36834</v>
      </c>
      <c r="R307" s="205">
        <f>Q307*H307</f>
        <v>42.616938000000005</v>
      </c>
      <c r="S307" s="205">
        <v>0</v>
      </c>
      <c r="T307" s="206">
        <f>S307*H307</f>
        <v>0</v>
      </c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R307" s="207" t="s">
        <v>148</v>
      </c>
      <c r="AT307" s="207" t="s">
        <v>150</v>
      </c>
      <c r="AU307" s="207" t="s">
        <v>14</v>
      </c>
      <c r="AY307" s="16" t="s">
        <v>149</v>
      </c>
      <c r="BE307" s="208">
        <f>IF(N307="základní",J307,0)</f>
        <v>0</v>
      </c>
      <c r="BF307" s="208">
        <f>IF(N307="snížená",J307,0)</f>
        <v>0</v>
      </c>
      <c r="BG307" s="208">
        <f>IF(N307="zákl. přenesená",J307,0)</f>
        <v>0</v>
      </c>
      <c r="BH307" s="208">
        <f>IF(N307="sníž. přenesená",J307,0)</f>
        <v>0</v>
      </c>
      <c r="BI307" s="208">
        <f>IF(N307="nulová",J307,0)</f>
        <v>0</v>
      </c>
      <c r="BJ307" s="16" t="s">
        <v>14</v>
      </c>
      <c r="BK307" s="208">
        <f>ROUND(I307*H307,2)</f>
        <v>0</v>
      </c>
      <c r="BL307" s="16" t="s">
        <v>148</v>
      </c>
      <c r="BM307" s="207" t="s">
        <v>521</v>
      </c>
    </row>
    <row r="308" s="2" customFormat="1">
      <c r="A308" s="37"/>
      <c r="B308" s="38"/>
      <c r="C308" s="39"/>
      <c r="D308" s="209" t="s">
        <v>156</v>
      </c>
      <c r="E308" s="39"/>
      <c r="F308" s="210" t="s">
        <v>522</v>
      </c>
      <c r="G308" s="39"/>
      <c r="H308" s="39"/>
      <c r="I308" s="211"/>
      <c r="J308" s="39"/>
      <c r="K308" s="39"/>
      <c r="L308" s="43"/>
      <c r="M308" s="212"/>
      <c r="N308" s="213"/>
      <c r="O308" s="83"/>
      <c r="P308" s="83"/>
      <c r="Q308" s="83"/>
      <c r="R308" s="83"/>
      <c r="S308" s="83"/>
      <c r="T308" s="84"/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T308" s="16" t="s">
        <v>156</v>
      </c>
      <c r="AU308" s="16" t="s">
        <v>14</v>
      </c>
    </row>
    <row r="309" s="2" customFormat="1">
      <c r="A309" s="37"/>
      <c r="B309" s="38"/>
      <c r="C309" s="39"/>
      <c r="D309" s="214" t="s">
        <v>158</v>
      </c>
      <c r="E309" s="39"/>
      <c r="F309" s="215" t="s">
        <v>523</v>
      </c>
      <c r="G309" s="39"/>
      <c r="H309" s="39"/>
      <c r="I309" s="211"/>
      <c r="J309" s="39"/>
      <c r="K309" s="39"/>
      <c r="L309" s="43"/>
      <c r="M309" s="212"/>
      <c r="N309" s="213"/>
      <c r="O309" s="83"/>
      <c r="P309" s="83"/>
      <c r="Q309" s="83"/>
      <c r="R309" s="83"/>
      <c r="S309" s="83"/>
      <c r="T309" s="84"/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T309" s="16" t="s">
        <v>158</v>
      </c>
      <c r="AU309" s="16" t="s">
        <v>14</v>
      </c>
    </row>
    <row r="310" s="12" customFormat="1">
      <c r="A310" s="12"/>
      <c r="B310" s="216"/>
      <c r="C310" s="217"/>
      <c r="D310" s="209" t="s">
        <v>160</v>
      </c>
      <c r="E310" s="218" t="s">
        <v>19</v>
      </c>
      <c r="F310" s="219" t="s">
        <v>161</v>
      </c>
      <c r="G310" s="217"/>
      <c r="H310" s="218" t="s">
        <v>19</v>
      </c>
      <c r="I310" s="220"/>
      <c r="J310" s="217"/>
      <c r="K310" s="217"/>
      <c r="L310" s="221"/>
      <c r="M310" s="222"/>
      <c r="N310" s="223"/>
      <c r="O310" s="223"/>
      <c r="P310" s="223"/>
      <c r="Q310" s="223"/>
      <c r="R310" s="223"/>
      <c r="S310" s="223"/>
      <c r="T310" s="224"/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T310" s="225" t="s">
        <v>160</v>
      </c>
      <c r="AU310" s="225" t="s">
        <v>14</v>
      </c>
      <c r="AV310" s="12" t="s">
        <v>14</v>
      </c>
      <c r="AW310" s="12" t="s">
        <v>35</v>
      </c>
      <c r="AX310" s="12" t="s">
        <v>76</v>
      </c>
      <c r="AY310" s="225" t="s">
        <v>149</v>
      </c>
    </row>
    <row r="311" s="13" customFormat="1">
      <c r="A311" s="13"/>
      <c r="B311" s="226"/>
      <c r="C311" s="227"/>
      <c r="D311" s="209" t="s">
        <v>160</v>
      </c>
      <c r="E311" s="228" t="s">
        <v>524</v>
      </c>
      <c r="F311" s="229" t="s">
        <v>525</v>
      </c>
      <c r="G311" s="227"/>
      <c r="H311" s="230">
        <v>115.7</v>
      </c>
      <c r="I311" s="231"/>
      <c r="J311" s="227"/>
      <c r="K311" s="227"/>
      <c r="L311" s="232"/>
      <c r="M311" s="233"/>
      <c r="N311" s="234"/>
      <c r="O311" s="234"/>
      <c r="P311" s="234"/>
      <c r="Q311" s="234"/>
      <c r="R311" s="234"/>
      <c r="S311" s="234"/>
      <c r="T311" s="235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36" t="s">
        <v>160</v>
      </c>
      <c r="AU311" s="236" t="s">
        <v>14</v>
      </c>
      <c r="AV311" s="13" t="s">
        <v>96</v>
      </c>
      <c r="AW311" s="13" t="s">
        <v>35</v>
      </c>
      <c r="AX311" s="13" t="s">
        <v>76</v>
      </c>
      <c r="AY311" s="236" t="s">
        <v>149</v>
      </c>
    </row>
    <row r="312" s="13" customFormat="1">
      <c r="A312" s="13"/>
      <c r="B312" s="226"/>
      <c r="C312" s="227"/>
      <c r="D312" s="209" t="s">
        <v>160</v>
      </c>
      <c r="E312" s="228" t="s">
        <v>526</v>
      </c>
      <c r="F312" s="229" t="s">
        <v>527</v>
      </c>
      <c r="G312" s="227"/>
      <c r="H312" s="230">
        <v>115.7</v>
      </c>
      <c r="I312" s="231"/>
      <c r="J312" s="227"/>
      <c r="K312" s="227"/>
      <c r="L312" s="232"/>
      <c r="M312" s="233"/>
      <c r="N312" s="234"/>
      <c r="O312" s="234"/>
      <c r="P312" s="234"/>
      <c r="Q312" s="234"/>
      <c r="R312" s="234"/>
      <c r="S312" s="234"/>
      <c r="T312" s="235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36" t="s">
        <v>160</v>
      </c>
      <c r="AU312" s="236" t="s">
        <v>14</v>
      </c>
      <c r="AV312" s="13" t="s">
        <v>96</v>
      </c>
      <c r="AW312" s="13" t="s">
        <v>35</v>
      </c>
      <c r="AX312" s="13" t="s">
        <v>14</v>
      </c>
      <c r="AY312" s="236" t="s">
        <v>149</v>
      </c>
    </row>
    <row r="313" s="2" customFormat="1" ht="16.5" customHeight="1">
      <c r="A313" s="37"/>
      <c r="B313" s="38"/>
      <c r="C313" s="196" t="s">
        <v>528</v>
      </c>
      <c r="D313" s="196" t="s">
        <v>150</v>
      </c>
      <c r="E313" s="197" t="s">
        <v>529</v>
      </c>
      <c r="F313" s="198" t="s">
        <v>530</v>
      </c>
      <c r="G313" s="199" t="s">
        <v>291</v>
      </c>
      <c r="H313" s="200">
        <v>115.7</v>
      </c>
      <c r="I313" s="201"/>
      <c r="J313" s="202">
        <f>ROUND(I313*H313,2)</f>
        <v>0</v>
      </c>
      <c r="K313" s="198" t="s">
        <v>154</v>
      </c>
      <c r="L313" s="43"/>
      <c r="M313" s="203" t="s">
        <v>19</v>
      </c>
      <c r="N313" s="204" t="s">
        <v>47</v>
      </c>
      <c r="O313" s="83"/>
      <c r="P313" s="205">
        <f>O313*H313</f>
        <v>0</v>
      </c>
      <c r="Q313" s="205">
        <v>0.38700000000000001</v>
      </c>
      <c r="R313" s="205">
        <f>Q313*H313</f>
        <v>44.7759</v>
      </c>
      <c r="S313" s="205">
        <v>0</v>
      </c>
      <c r="T313" s="206">
        <f>S313*H313</f>
        <v>0</v>
      </c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R313" s="207" t="s">
        <v>148</v>
      </c>
      <c r="AT313" s="207" t="s">
        <v>150</v>
      </c>
      <c r="AU313" s="207" t="s">
        <v>14</v>
      </c>
      <c r="AY313" s="16" t="s">
        <v>149</v>
      </c>
      <c r="BE313" s="208">
        <f>IF(N313="základní",J313,0)</f>
        <v>0</v>
      </c>
      <c r="BF313" s="208">
        <f>IF(N313="snížená",J313,0)</f>
        <v>0</v>
      </c>
      <c r="BG313" s="208">
        <f>IF(N313="zákl. přenesená",J313,0)</f>
        <v>0</v>
      </c>
      <c r="BH313" s="208">
        <f>IF(N313="sníž. přenesená",J313,0)</f>
        <v>0</v>
      </c>
      <c r="BI313" s="208">
        <f>IF(N313="nulová",J313,0)</f>
        <v>0</v>
      </c>
      <c r="BJ313" s="16" t="s">
        <v>14</v>
      </c>
      <c r="BK313" s="208">
        <f>ROUND(I313*H313,2)</f>
        <v>0</v>
      </c>
      <c r="BL313" s="16" t="s">
        <v>148</v>
      </c>
      <c r="BM313" s="207" t="s">
        <v>531</v>
      </c>
    </row>
    <row r="314" s="2" customFormat="1">
      <c r="A314" s="37"/>
      <c r="B314" s="38"/>
      <c r="C314" s="39"/>
      <c r="D314" s="209" t="s">
        <v>156</v>
      </c>
      <c r="E314" s="39"/>
      <c r="F314" s="210" t="s">
        <v>532</v>
      </c>
      <c r="G314" s="39"/>
      <c r="H314" s="39"/>
      <c r="I314" s="211"/>
      <c r="J314" s="39"/>
      <c r="K314" s="39"/>
      <c r="L314" s="43"/>
      <c r="M314" s="212"/>
      <c r="N314" s="213"/>
      <c r="O314" s="83"/>
      <c r="P314" s="83"/>
      <c r="Q314" s="83"/>
      <c r="R314" s="83"/>
      <c r="S314" s="83"/>
      <c r="T314" s="84"/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T314" s="16" t="s">
        <v>156</v>
      </c>
      <c r="AU314" s="16" t="s">
        <v>14</v>
      </c>
    </row>
    <row r="315" s="2" customFormat="1">
      <c r="A315" s="37"/>
      <c r="B315" s="38"/>
      <c r="C315" s="39"/>
      <c r="D315" s="214" t="s">
        <v>158</v>
      </c>
      <c r="E315" s="39"/>
      <c r="F315" s="215" t="s">
        <v>533</v>
      </c>
      <c r="G315" s="39"/>
      <c r="H315" s="39"/>
      <c r="I315" s="211"/>
      <c r="J315" s="39"/>
      <c r="K315" s="39"/>
      <c r="L315" s="43"/>
      <c r="M315" s="212"/>
      <c r="N315" s="213"/>
      <c r="O315" s="83"/>
      <c r="P315" s="83"/>
      <c r="Q315" s="83"/>
      <c r="R315" s="83"/>
      <c r="S315" s="83"/>
      <c r="T315" s="84"/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T315" s="16" t="s">
        <v>158</v>
      </c>
      <c r="AU315" s="16" t="s">
        <v>14</v>
      </c>
    </row>
    <row r="316" s="12" customFormat="1">
      <c r="A316" s="12"/>
      <c r="B316" s="216"/>
      <c r="C316" s="217"/>
      <c r="D316" s="209" t="s">
        <v>160</v>
      </c>
      <c r="E316" s="218" t="s">
        <v>19</v>
      </c>
      <c r="F316" s="219" t="s">
        <v>161</v>
      </c>
      <c r="G316" s="217"/>
      <c r="H316" s="218" t="s">
        <v>19</v>
      </c>
      <c r="I316" s="220"/>
      <c r="J316" s="217"/>
      <c r="K316" s="217"/>
      <c r="L316" s="221"/>
      <c r="M316" s="222"/>
      <c r="N316" s="223"/>
      <c r="O316" s="223"/>
      <c r="P316" s="223"/>
      <c r="Q316" s="223"/>
      <c r="R316" s="223"/>
      <c r="S316" s="223"/>
      <c r="T316" s="224"/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T316" s="225" t="s">
        <v>160</v>
      </c>
      <c r="AU316" s="225" t="s">
        <v>14</v>
      </c>
      <c r="AV316" s="12" t="s">
        <v>14</v>
      </c>
      <c r="AW316" s="12" t="s">
        <v>35</v>
      </c>
      <c r="AX316" s="12" t="s">
        <v>76</v>
      </c>
      <c r="AY316" s="225" t="s">
        <v>149</v>
      </c>
    </row>
    <row r="317" s="13" customFormat="1">
      <c r="A317" s="13"/>
      <c r="B317" s="226"/>
      <c r="C317" s="227"/>
      <c r="D317" s="209" t="s">
        <v>160</v>
      </c>
      <c r="E317" s="228" t="s">
        <v>534</v>
      </c>
      <c r="F317" s="229" t="s">
        <v>535</v>
      </c>
      <c r="G317" s="227"/>
      <c r="H317" s="230">
        <v>115.7</v>
      </c>
      <c r="I317" s="231"/>
      <c r="J317" s="227"/>
      <c r="K317" s="227"/>
      <c r="L317" s="232"/>
      <c r="M317" s="233"/>
      <c r="N317" s="234"/>
      <c r="O317" s="234"/>
      <c r="P317" s="234"/>
      <c r="Q317" s="234"/>
      <c r="R317" s="234"/>
      <c r="S317" s="234"/>
      <c r="T317" s="235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36" t="s">
        <v>160</v>
      </c>
      <c r="AU317" s="236" t="s">
        <v>14</v>
      </c>
      <c r="AV317" s="13" t="s">
        <v>96</v>
      </c>
      <c r="AW317" s="13" t="s">
        <v>35</v>
      </c>
      <c r="AX317" s="13" t="s">
        <v>76</v>
      </c>
      <c r="AY317" s="236" t="s">
        <v>149</v>
      </c>
    </row>
    <row r="318" s="13" customFormat="1">
      <c r="A318" s="13"/>
      <c r="B318" s="226"/>
      <c r="C318" s="227"/>
      <c r="D318" s="209" t="s">
        <v>160</v>
      </c>
      <c r="E318" s="228" t="s">
        <v>536</v>
      </c>
      <c r="F318" s="229" t="s">
        <v>537</v>
      </c>
      <c r="G318" s="227"/>
      <c r="H318" s="230">
        <v>115.7</v>
      </c>
      <c r="I318" s="231"/>
      <c r="J318" s="227"/>
      <c r="K318" s="227"/>
      <c r="L318" s="232"/>
      <c r="M318" s="233"/>
      <c r="N318" s="234"/>
      <c r="O318" s="234"/>
      <c r="P318" s="234"/>
      <c r="Q318" s="234"/>
      <c r="R318" s="234"/>
      <c r="S318" s="234"/>
      <c r="T318" s="235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36" t="s">
        <v>160</v>
      </c>
      <c r="AU318" s="236" t="s">
        <v>14</v>
      </c>
      <c r="AV318" s="13" t="s">
        <v>96</v>
      </c>
      <c r="AW318" s="13" t="s">
        <v>35</v>
      </c>
      <c r="AX318" s="13" t="s">
        <v>14</v>
      </c>
      <c r="AY318" s="236" t="s">
        <v>149</v>
      </c>
    </row>
    <row r="319" s="2" customFormat="1" ht="16.5" customHeight="1">
      <c r="A319" s="37"/>
      <c r="B319" s="38"/>
      <c r="C319" s="196" t="s">
        <v>538</v>
      </c>
      <c r="D319" s="196" t="s">
        <v>150</v>
      </c>
      <c r="E319" s="197" t="s">
        <v>539</v>
      </c>
      <c r="F319" s="198" t="s">
        <v>540</v>
      </c>
      <c r="G319" s="199" t="s">
        <v>291</v>
      </c>
      <c r="H319" s="200">
        <v>2043.2000000000001</v>
      </c>
      <c r="I319" s="201"/>
      <c r="J319" s="202">
        <f>ROUND(I319*H319,2)</f>
        <v>0</v>
      </c>
      <c r="K319" s="198" t="s">
        <v>154</v>
      </c>
      <c r="L319" s="43"/>
      <c r="M319" s="203" t="s">
        <v>19</v>
      </c>
      <c r="N319" s="204" t="s">
        <v>47</v>
      </c>
      <c r="O319" s="83"/>
      <c r="P319" s="205">
        <f>O319*H319</f>
        <v>0</v>
      </c>
      <c r="Q319" s="205">
        <v>0.34499999999999997</v>
      </c>
      <c r="R319" s="205">
        <f>Q319*H319</f>
        <v>704.904</v>
      </c>
      <c r="S319" s="205">
        <v>0</v>
      </c>
      <c r="T319" s="206">
        <f>S319*H319</f>
        <v>0</v>
      </c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R319" s="207" t="s">
        <v>148</v>
      </c>
      <c r="AT319" s="207" t="s">
        <v>150</v>
      </c>
      <c r="AU319" s="207" t="s">
        <v>14</v>
      </c>
      <c r="AY319" s="16" t="s">
        <v>149</v>
      </c>
      <c r="BE319" s="208">
        <f>IF(N319="základní",J319,0)</f>
        <v>0</v>
      </c>
      <c r="BF319" s="208">
        <f>IF(N319="snížená",J319,0)</f>
        <v>0</v>
      </c>
      <c r="BG319" s="208">
        <f>IF(N319="zákl. přenesená",J319,0)</f>
        <v>0</v>
      </c>
      <c r="BH319" s="208">
        <f>IF(N319="sníž. přenesená",J319,0)</f>
        <v>0</v>
      </c>
      <c r="BI319" s="208">
        <f>IF(N319="nulová",J319,0)</f>
        <v>0</v>
      </c>
      <c r="BJ319" s="16" t="s">
        <v>14</v>
      </c>
      <c r="BK319" s="208">
        <f>ROUND(I319*H319,2)</f>
        <v>0</v>
      </c>
      <c r="BL319" s="16" t="s">
        <v>148</v>
      </c>
      <c r="BM319" s="207" t="s">
        <v>541</v>
      </c>
    </row>
    <row r="320" s="2" customFormat="1">
      <c r="A320" s="37"/>
      <c r="B320" s="38"/>
      <c r="C320" s="39"/>
      <c r="D320" s="209" t="s">
        <v>156</v>
      </c>
      <c r="E320" s="39"/>
      <c r="F320" s="210" t="s">
        <v>542</v>
      </c>
      <c r="G320" s="39"/>
      <c r="H320" s="39"/>
      <c r="I320" s="211"/>
      <c r="J320" s="39"/>
      <c r="K320" s="39"/>
      <c r="L320" s="43"/>
      <c r="M320" s="212"/>
      <c r="N320" s="213"/>
      <c r="O320" s="83"/>
      <c r="P320" s="83"/>
      <c r="Q320" s="83"/>
      <c r="R320" s="83"/>
      <c r="S320" s="83"/>
      <c r="T320" s="84"/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T320" s="16" t="s">
        <v>156</v>
      </c>
      <c r="AU320" s="16" t="s">
        <v>14</v>
      </c>
    </row>
    <row r="321" s="2" customFormat="1">
      <c r="A321" s="37"/>
      <c r="B321" s="38"/>
      <c r="C321" s="39"/>
      <c r="D321" s="214" t="s">
        <v>158</v>
      </c>
      <c r="E321" s="39"/>
      <c r="F321" s="215" t="s">
        <v>543</v>
      </c>
      <c r="G321" s="39"/>
      <c r="H321" s="39"/>
      <c r="I321" s="211"/>
      <c r="J321" s="39"/>
      <c r="K321" s="39"/>
      <c r="L321" s="43"/>
      <c r="M321" s="212"/>
      <c r="N321" s="213"/>
      <c r="O321" s="83"/>
      <c r="P321" s="83"/>
      <c r="Q321" s="83"/>
      <c r="R321" s="83"/>
      <c r="S321" s="83"/>
      <c r="T321" s="84"/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T321" s="16" t="s">
        <v>158</v>
      </c>
      <c r="AU321" s="16" t="s">
        <v>14</v>
      </c>
    </row>
    <row r="322" s="12" customFormat="1">
      <c r="A322" s="12"/>
      <c r="B322" s="216"/>
      <c r="C322" s="217"/>
      <c r="D322" s="209" t="s">
        <v>160</v>
      </c>
      <c r="E322" s="218" t="s">
        <v>19</v>
      </c>
      <c r="F322" s="219" t="s">
        <v>161</v>
      </c>
      <c r="G322" s="217"/>
      <c r="H322" s="218" t="s">
        <v>19</v>
      </c>
      <c r="I322" s="220"/>
      <c r="J322" s="217"/>
      <c r="K322" s="217"/>
      <c r="L322" s="221"/>
      <c r="M322" s="222"/>
      <c r="N322" s="223"/>
      <c r="O322" s="223"/>
      <c r="P322" s="223"/>
      <c r="Q322" s="223"/>
      <c r="R322" s="223"/>
      <c r="S322" s="223"/>
      <c r="T322" s="224"/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T322" s="225" t="s">
        <v>160</v>
      </c>
      <c r="AU322" s="225" t="s">
        <v>14</v>
      </c>
      <c r="AV322" s="12" t="s">
        <v>14</v>
      </c>
      <c r="AW322" s="12" t="s">
        <v>35</v>
      </c>
      <c r="AX322" s="12" t="s">
        <v>76</v>
      </c>
      <c r="AY322" s="225" t="s">
        <v>149</v>
      </c>
    </row>
    <row r="323" s="13" customFormat="1">
      <c r="A323" s="13"/>
      <c r="B323" s="226"/>
      <c r="C323" s="227"/>
      <c r="D323" s="209" t="s">
        <v>160</v>
      </c>
      <c r="E323" s="228" t="s">
        <v>544</v>
      </c>
      <c r="F323" s="229" t="s">
        <v>545</v>
      </c>
      <c r="G323" s="227"/>
      <c r="H323" s="230">
        <v>2043.2000000000001</v>
      </c>
      <c r="I323" s="231"/>
      <c r="J323" s="227"/>
      <c r="K323" s="227"/>
      <c r="L323" s="232"/>
      <c r="M323" s="233"/>
      <c r="N323" s="234"/>
      <c r="O323" s="234"/>
      <c r="P323" s="234"/>
      <c r="Q323" s="234"/>
      <c r="R323" s="234"/>
      <c r="S323" s="234"/>
      <c r="T323" s="235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36" t="s">
        <v>160</v>
      </c>
      <c r="AU323" s="236" t="s">
        <v>14</v>
      </c>
      <c r="AV323" s="13" t="s">
        <v>96</v>
      </c>
      <c r="AW323" s="13" t="s">
        <v>35</v>
      </c>
      <c r="AX323" s="13" t="s">
        <v>76</v>
      </c>
      <c r="AY323" s="236" t="s">
        <v>149</v>
      </c>
    </row>
    <row r="324" s="13" customFormat="1">
      <c r="A324" s="13"/>
      <c r="B324" s="226"/>
      <c r="C324" s="227"/>
      <c r="D324" s="209" t="s">
        <v>160</v>
      </c>
      <c r="E324" s="228" t="s">
        <v>546</v>
      </c>
      <c r="F324" s="229" t="s">
        <v>547</v>
      </c>
      <c r="G324" s="227"/>
      <c r="H324" s="230">
        <v>2043.2000000000001</v>
      </c>
      <c r="I324" s="231"/>
      <c r="J324" s="227"/>
      <c r="K324" s="227"/>
      <c r="L324" s="232"/>
      <c r="M324" s="233"/>
      <c r="N324" s="234"/>
      <c r="O324" s="234"/>
      <c r="P324" s="234"/>
      <c r="Q324" s="234"/>
      <c r="R324" s="234"/>
      <c r="S324" s="234"/>
      <c r="T324" s="235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36" t="s">
        <v>160</v>
      </c>
      <c r="AU324" s="236" t="s">
        <v>14</v>
      </c>
      <c r="AV324" s="13" t="s">
        <v>96</v>
      </c>
      <c r="AW324" s="13" t="s">
        <v>35</v>
      </c>
      <c r="AX324" s="13" t="s">
        <v>14</v>
      </c>
      <c r="AY324" s="236" t="s">
        <v>149</v>
      </c>
    </row>
    <row r="325" s="2" customFormat="1" ht="16.5" customHeight="1">
      <c r="A325" s="37"/>
      <c r="B325" s="38"/>
      <c r="C325" s="196" t="s">
        <v>548</v>
      </c>
      <c r="D325" s="196" t="s">
        <v>150</v>
      </c>
      <c r="E325" s="197" t="s">
        <v>549</v>
      </c>
      <c r="F325" s="198" t="s">
        <v>550</v>
      </c>
      <c r="G325" s="199" t="s">
        <v>291</v>
      </c>
      <c r="H325" s="200">
        <v>2100.6999999999998</v>
      </c>
      <c r="I325" s="201"/>
      <c r="J325" s="202">
        <f>ROUND(I325*H325,2)</f>
        <v>0</v>
      </c>
      <c r="K325" s="198" t="s">
        <v>154</v>
      </c>
      <c r="L325" s="43"/>
      <c r="M325" s="203" t="s">
        <v>19</v>
      </c>
      <c r="N325" s="204" t="s">
        <v>47</v>
      </c>
      <c r="O325" s="83"/>
      <c r="P325" s="205">
        <f>O325*H325</f>
        <v>0</v>
      </c>
      <c r="Q325" s="205">
        <v>0.46000000000000002</v>
      </c>
      <c r="R325" s="205">
        <f>Q325*H325</f>
        <v>966.322</v>
      </c>
      <c r="S325" s="205">
        <v>0</v>
      </c>
      <c r="T325" s="206">
        <f>S325*H325</f>
        <v>0</v>
      </c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R325" s="207" t="s">
        <v>148</v>
      </c>
      <c r="AT325" s="207" t="s">
        <v>150</v>
      </c>
      <c r="AU325" s="207" t="s">
        <v>14</v>
      </c>
      <c r="AY325" s="16" t="s">
        <v>149</v>
      </c>
      <c r="BE325" s="208">
        <f>IF(N325="základní",J325,0)</f>
        <v>0</v>
      </c>
      <c r="BF325" s="208">
        <f>IF(N325="snížená",J325,0)</f>
        <v>0</v>
      </c>
      <c r="BG325" s="208">
        <f>IF(N325="zákl. přenesená",J325,0)</f>
        <v>0</v>
      </c>
      <c r="BH325" s="208">
        <f>IF(N325="sníž. přenesená",J325,0)</f>
        <v>0</v>
      </c>
      <c r="BI325" s="208">
        <f>IF(N325="nulová",J325,0)</f>
        <v>0</v>
      </c>
      <c r="BJ325" s="16" t="s">
        <v>14</v>
      </c>
      <c r="BK325" s="208">
        <f>ROUND(I325*H325,2)</f>
        <v>0</v>
      </c>
      <c r="BL325" s="16" t="s">
        <v>148</v>
      </c>
      <c r="BM325" s="207" t="s">
        <v>551</v>
      </c>
    </row>
    <row r="326" s="2" customFormat="1">
      <c r="A326" s="37"/>
      <c r="B326" s="38"/>
      <c r="C326" s="39"/>
      <c r="D326" s="209" t="s">
        <v>156</v>
      </c>
      <c r="E326" s="39"/>
      <c r="F326" s="210" t="s">
        <v>552</v>
      </c>
      <c r="G326" s="39"/>
      <c r="H326" s="39"/>
      <c r="I326" s="211"/>
      <c r="J326" s="39"/>
      <c r="K326" s="39"/>
      <c r="L326" s="43"/>
      <c r="M326" s="212"/>
      <c r="N326" s="213"/>
      <c r="O326" s="83"/>
      <c r="P326" s="83"/>
      <c r="Q326" s="83"/>
      <c r="R326" s="83"/>
      <c r="S326" s="83"/>
      <c r="T326" s="84"/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T326" s="16" t="s">
        <v>156</v>
      </c>
      <c r="AU326" s="16" t="s">
        <v>14</v>
      </c>
    </row>
    <row r="327" s="2" customFormat="1">
      <c r="A327" s="37"/>
      <c r="B327" s="38"/>
      <c r="C327" s="39"/>
      <c r="D327" s="214" t="s">
        <v>158</v>
      </c>
      <c r="E327" s="39"/>
      <c r="F327" s="215" t="s">
        <v>553</v>
      </c>
      <c r="G327" s="39"/>
      <c r="H327" s="39"/>
      <c r="I327" s="211"/>
      <c r="J327" s="39"/>
      <c r="K327" s="39"/>
      <c r="L327" s="43"/>
      <c r="M327" s="212"/>
      <c r="N327" s="213"/>
      <c r="O327" s="83"/>
      <c r="P327" s="83"/>
      <c r="Q327" s="83"/>
      <c r="R327" s="83"/>
      <c r="S327" s="83"/>
      <c r="T327" s="84"/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T327" s="16" t="s">
        <v>158</v>
      </c>
      <c r="AU327" s="16" t="s">
        <v>14</v>
      </c>
    </row>
    <row r="328" s="12" customFormat="1">
      <c r="A328" s="12"/>
      <c r="B328" s="216"/>
      <c r="C328" s="217"/>
      <c r="D328" s="209" t="s">
        <v>160</v>
      </c>
      <c r="E328" s="218" t="s">
        <v>19</v>
      </c>
      <c r="F328" s="219" t="s">
        <v>161</v>
      </c>
      <c r="G328" s="217"/>
      <c r="H328" s="218" t="s">
        <v>19</v>
      </c>
      <c r="I328" s="220"/>
      <c r="J328" s="217"/>
      <c r="K328" s="217"/>
      <c r="L328" s="221"/>
      <c r="M328" s="222"/>
      <c r="N328" s="223"/>
      <c r="O328" s="223"/>
      <c r="P328" s="223"/>
      <c r="Q328" s="223"/>
      <c r="R328" s="223"/>
      <c r="S328" s="223"/>
      <c r="T328" s="224"/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T328" s="225" t="s">
        <v>160</v>
      </c>
      <c r="AU328" s="225" t="s">
        <v>14</v>
      </c>
      <c r="AV328" s="12" t="s">
        <v>14</v>
      </c>
      <c r="AW328" s="12" t="s">
        <v>35</v>
      </c>
      <c r="AX328" s="12" t="s">
        <v>76</v>
      </c>
      <c r="AY328" s="225" t="s">
        <v>149</v>
      </c>
    </row>
    <row r="329" s="13" customFormat="1">
      <c r="A329" s="13"/>
      <c r="B329" s="226"/>
      <c r="C329" s="227"/>
      <c r="D329" s="209" t="s">
        <v>160</v>
      </c>
      <c r="E329" s="228" t="s">
        <v>554</v>
      </c>
      <c r="F329" s="229" t="s">
        <v>555</v>
      </c>
      <c r="G329" s="227"/>
      <c r="H329" s="230">
        <v>2100.6999999999998</v>
      </c>
      <c r="I329" s="231"/>
      <c r="J329" s="227"/>
      <c r="K329" s="227"/>
      <c r="L329" s="232"/>
      <c r="M329" s="233"/>
      <c r="N329" s="234"/>
      <c r="O329" s="234"/>
      <c r="P329" s="234"/>
      <c r="Q329" s="234"/>
      <c r="R329" s="234"/>
      <c r="S329" s="234"/>
      <c r="T329" s="235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36" t="s">
        <v>160</v>
      </c>
      <c r="AU329" s="236" t="s">
        <v>14</v>
      </c>
      <c r="AV329" s="13" t="s">
        <v>96</v>
      </c>
      <c r="AW329" s="13" t="s">
        <v>35</v>
      </c>
      <c r="AX329" s="13" t="s">
        <v>76</v>
      </c>
      <c r="AY329" s="236" t="s">
        <v>149</v>
      </c>
    </row>
    <row r="330" s="13" customFormat="1">
      <c r="A330" s="13"/>
      <c r="B330" s="226"/>
      <c r="C330" s="227"/>
      <c r="D330" s="209" t="s">
        <v>160</v>
      </c>
      <c r="E330" s="228" t="s">
        <v>556</v>
      </c>
      <c r="F330" s="229" t="s">
        <v>557</v>
      </c>
      <c r="G330" s="227"/>
      <c r="H330" s="230">
        <v>2100.6999999999998</v>
      </c>
      <c r="I330" s="231"/>
      <c r="J330" s="227"/>
      <c r="K330" s="227"/>
      <c r="L330" s="232"/>
      <c r="M330" s="233"/>
      <c r="N330" s="234"/>
      <c r="O330" s="234"/>
      <c r="P330" s="234"/>
      <c r="Q330" s="234"/>
      <c r="R330" s="234"/>
      <c r="S330" s="234"/>
      <c r="T330" s="235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6" t="s">
        <v>160</v>
      </c>
      <c r="AU330" s="236" t="s">
        <v>14</v>
      </c>
      <c r="AV330" s="13" t="s">
        <v>96</v>
      </c>
      <c r="AW330" s="13" t="s">
        <v>35</v>
      </c>
      <c r="AX330" s="13" t="s">
        <v>14</v>
      </c>
      <c r="AY330" s="236" t="s">
        <v>149</v>
      </c>
    </row>
    <row r="331" s="2" customFormat="1" ht="16.5" customHeight="1">
      <c r="A331" s="37"/>
      <c r="B331" s="38"/>
      <c r="C331" s="196" t="s">
        <v>558</v>
      </c>
      <c r="D331" s="196" t="s">
        <v>150</v>
      </c>
      <c r="E331" s="197" t="s">
        <v>559</v>
      </c>
      <c r="F331" s="198" t="s">
        <v>560</v>
      </c>
      <c r="G331" s="199" t="s">
        <v>291</v>
      </c>
      <c r="H331" s="200">
        <v>1755.4000000000001</v>
      </c>
      <c r="I331" s="201"/>
      <c r="J331" s="202">
        <f>ROUND(I331*H331,2)</f>
        <v>0</v>
      </c>
      <c r="K331" s="198" t="s">
        <v>154</v>
      </c>
      <c r="L331" s="43"/>
      <c r="M331" s="203" t="s">
        <v>19</v>
      </c>
      <c r="N331" s="204" t="s">
        <v>47</v>
      </c>
      <c r="O331" s="83"/>
      <c r="P331" s="205">
        <f>O331*H331</f>
        <v>0</v>
      </c>
      <c r="Q331" s="205">
        <v>0.18462999999999999</v>
      </c>
      <c r="R331" s="205">
        <f>Q331*H331</f>
        <v>324.09950199999997</v>
      </c>
      <c r="S331" s="205">
        <v>0</v>
      </c>
      <c r="T331" s="206">
        <f>S331*H331</f>
        <v>0</v>
      </c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R331" s="207" t="s">
        <v>148</v>
      </c>
      <c r="AT331" s="207" t="s">
        <v>150</v>
      </c>
      <c r="AU331" s="207" t="s">
        <v>14</v>
      </c>
      <c r="AY331" s="16" t="s">
        <v>149</v>
      </c>
      <c r="BE331" s="208">
        <f>IF(N331="základní",J331,0)</f>
        <v>0</v>
      </c>
      <c r="BF331" s="208">
        <f>IF(N331="snížená",J331,0)</f>
        <v>0</v>
      </c>
      <c r="BG331" s="208">
        <f>IF(N331="zákl. přenesená",J331,0)</f>
        <v>0</v>
      </c>
      <c r="BH331" s="208">
        <f>IF(N331="sníž. přenesená",J331,0)</f>
        <v>0</v>
      </c>
      <c r="BI331" s="208">
        <f>IF(N331="nulová",J331,0)</f>
        <v>0</v>
      </c>
      <c r="BJ331" s="16" t="s">
        <v>14</v>
      </c>
      <c r="BK331" s="208">
        <f>ROUND(I331*H331,2)</f>
        <v>0</v>
      </c>
      <c r="BL331" s="16" t="s">
        <v>148</v>
      </c>
      <c r="BM331" s="207" t="s">
        <v>561</v>
      </c>
    </row>
    <row r="332" s="2" customFormat="1">
      <c r="A332" s="37"/>
      <c r="B332" s="38"/>
      <c r="C332" s="39"/>
      <c r="D332" s="209" t="s">
        <v>156</v>
      </c>
      <c r="E332" s="39"/>
      <c r="F332" s="210" t="s">
        <v>562</v>
      </c>
      <c r="G332" s="39"/>
      <c r="H332" s="39"/>
      <c r="I332" s="211"/>
      <c r="J332" s="39"/>
      <c r="K332" s="39"/>
      <c r="L332" s="43"/>
      <c r="M332" s="212"/>
      <c r="N332" s="213"/>
      <c r="O332" s="83"/>
      <c r="P332" s="83"/>
      <c r="Q332" s="83"/>
      <c r="R332" s="83"/>
      <c r="S332" s="83"/>
      <c r="T332" s="84"/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T332" s="16" t="s">
        <v>156</v>
      </c>
      <c r="AU332" s="16" t="s">
        <v>14</v>
      </c>
    </row>
    <row r="333" s="2" customFormat="1">
      <c r="A333" s="37"/>
      <c r="B333" s="38"/>
      <c r="C333" s="39"/>
      <c r="D333" s="214" t="s">
        <v>158</v>
      </c>
      <c r="E333" s="39"/>
      <c r="F333" s="215" t="s">
        <v>563</v>
      </c>
      <c r="G333" s="39"/>
      <c r="H333" s="39"/>
      <c r="I333" s="211"/>
      <c r="J333" s="39"/>
      <c r="K333" s="39"/>
      <c r="L333" s="43"/>
      <c r="M333" s="212"/>
      <c r="N333" s="213"/>
      <c r="O333" s="83"/>
      <c r="P333" s="83"/>
      <c r="Q333" s="83"/>
      <c r="R333" s="83"/>
      <c r="S333" s="83"/>
      <c r="T333" s="84"/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T333" s="16" t="s">
        <v>158</v>
      </c>
      <c r="AU333" s="16" t="s">
        <v>14</v>
      </c>
    </row>
    <row r="334" s="2" customFormat="1">
      <c r="A334" s="37"/>
      <c r="B334" s="38"/>
      <c r="C334" s="39"/>
      <c r="D334" s="209" t="s">
        <v>314</v>
      </c>
      <c r="E334" s="39"/>
      <c r="F334" s="247" t="s">
        <v>564</v>
      </c>
      <c r="G334" s="39"/>
      <c r="H334" s="39"/>
      <c r="I334" s="211"/>
      <c r="J334" s="39"/>
      <c r="K334" s="39"/>
      <c r="L334" s="43"/>
      <c r="M334" s="212"/>
      <c r="N334" s="213"/>
      <c r="O334" s="83"/>
      <c r="P334" s="83"/>
      <c r="Q334" s="83"/>
      <c r="R334" s="83"/>
      <c r="S334" s="83"/>
      <c r="T334" s="84"/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T334" s="16" t="s">
        <v>314</v>
      </c>
      <c r="AU334" s="16" t="s">
        <v>14</v>
      </c>
    </row>
    <row r="335" s="12" customFormat="1">
      <c r="A335" s="12"/>
      <c r="B335" s="216"/>
      <c r="C335" s="217"/>
      <c r="D335" s="209" t="s">
        <v>160</v>
      </c>
      <c r="E335" s="218" t="s">
        <v>19</v>
      </c>
      <c r="F335" s="219" t="s">
        <v>161</v>
      </c>
      <c r="G335" s="217"/>
      <c r="H335" s="218" t="s">
        <v>19</v>
      </c>
      <c r="I335" s="220"/>
      <c r="J335" s="217"/>
      <c r="K335" s="217"/>
      <c r="L335" s="221"/>
      <c r="M335" s="222"/>
      <c r="N335" s="223"/>
      <c r="O335" s="223"/>
      <c r="P335" s="223"/>
      <c r="Q335" s="223"/>
      <c r="R335" s="223"/>
      <c r="S335" s="223"/>
      <c r="T335" s="224"/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T335" s="225" t="s">
        <v>160</v>
      </c>
      <c r="AU335" s="225" t="s">
        <v>14</v>
      </c>
      <c r="AV335" s="12" t="s">
        <v>14</v>
      </c>
      <c r="AW335" s="12" t="s">
        <v>35</v>
      </c>
      <c r="AX335" s="12" t="s">
        <v>76</v>
      </c>
      <c r="AY335" s="225" t="s">
        <v>149</v>
      </c>
    </row>
    <row r="336" s="13" customFormat="1">
      <c r="A336" s="13"/>
      <c r="B336" s="226"/>
      <c r="C336" s="227"/>
      <c r="D336" s="209" t="s">
        <v>160</v>
      </c>
      <c r="E336" s="228" t="s">
        <v>565</v>
      </c>
      <c r="F336" s="229" t="s">
        <v>566</v>
      </c>
      <c r="G336" s="227"/>
      <c r="H336" s="230">
        <v>1755.4000000000001</v>
      </c>
      <c r="I336" s="231"/>
      <c r="J336" s="227"/>
      <c r="K336" s="227"/>
      <c r="L336" s="232"/>
      <c r="M336" s="233"/>
      <c r="N336" s="234"/>
      <c r="O336" s="234"/>
      <c r="P336" s="234"/>
      <c r="Q336" s="234"/>
      <c r="R336" s="234"/>
      <c r="S336" s="234"/>
      <c r="T336" s="235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36" t="s">
        <v>160</v>
      </c>
      <c r="AU336" s="236" t="s">
        <v>14</v>
      </c>
      <c r="AV336" s="13" t="s">
        <v>96</v>
      </c>
      <c r="AW336" s="13" t="s">
        <v>35</v>
      </c>
      <c r="AX336" s="13" t="s">
        <v>76</v>
      </c>
      <c r="AY336" s="236" t="s">
        <v>149</v>
      </c>
    </row>
    <row r="337" s="13" customFormat="1">
      <c r="A337" s="13"/>
      <c r="B337" s="226"/>
      <c r="C337" s="227"/>
      <c r="D337" s="209" t="s">
        <v>160</v>
      </c>
      <c r="E337" s="228" t="s">
        <v>567</v>
      </c>
      <c r="F337" s="229" t="s">
        <v>568</v>
      </c>
      <c r="G337" s="227"/>
      <c r="H337" s="230">
        <v>1755.4000000000001</v>
      </c>
      <c r="I337" s="231"/>
      <c r="J337" s="227"/>
      <c r="K337" s="227"/>
      <c r="L337" s="232"/>
      <c r="M337" s="233"/>
      <c r="N337" s="234"/>
      <c r="O337" s="234"/>
      <c r="P337" s="234"/>
      <c r="Q337" s="234"/>
      <c r="R337" s="234"/>
      <c r="S337" s="234"/>
      <c r="T337" s="235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36" t="s">
        <v>160</v>
      </c>
      <c r="AU337" s="236" t="s">
        <v>14</v>
      </c>
      <c r="AV337" s="13" t="s">
        <v>96</v>
      </c>
      <c r="AW337" s="13" t="s">
        <v>35</v>
      </c>
      <c r="AX337" s="13" t="s">
        <v>14</v>
      </c>
      <c r="AY337" s="236" t="s">
        <v>149</v>
      </c>
    </row>
    <row r="338" s="2" customFormat="1" ht="16.5" customHeight="1">
      <c r="A338" s="37"/>
      <c r="B338" s="38"/>
      <c r="C338" s="196" t="s">
        <v>569</v>
      </c>
      <c r="D338" s="196" t="s">
        <v>150</v>
      </c>
      <c r="E338" s="197" t="s">
        <v>570</v>
      </c>
      <c r="F338" s="198" t="s">
        <v>571</v>
      </c>
      <c r="G338" s="199" t="s">
        <v>291</v>
      </c>
      <c r="H338" s="200">
        <v>601.5</v>
      </c>
      <c r="I338" s="201"/>
      <c r="J338" s="202">
        <f>ROUND(I338*H338,2)</f>
        <v>0</v>
      </c>
      <c r="K338" s="198" t="s">
        <v>154</v>
      </c>
      <c r="L338" s="43"/>
      <c r="M338" s="203" t="s">
        <v>19</v>
      </c>
      <c r="N338" s="204" t="s">
        <v>47</v>
      </c>
      <c r="O338" s="83"/>
      <c r="P338" s="205">
        <f>O338*H338</f>
        <v>0</v>
      </c>
      <c r="Q338" s="205">
        <v>0.23000000000000001</v>
      </c>
      <c r="R338" s="205">
        <f>Q338*H338</f>
        <v>138.345</v>
      </c>
      <c r="S338" s="205">
        <v>0</v>
      </c>
      <c r="T338" s="206">
        <f>S338*H338</f>
        <v>0</v>
      </c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R338" s="207" t="s">
        <v>148</v>
      </c>
      <c r="AT338" s="207" t="s">
        <v>150</v>
      </c>
      <c r="AU338" s="207" t="s">
        <v>14</v>
      </c>
      <c r="AY338" s="16" t="s">
        <v>149</v>
      </c>
      <c r="BE338" s="208">
        <f>IF(N338="základní",J338,0)</f>
        <v>0</v>
      </c>
      <c r="BF338" s="208">
        <f>IF(N338="snížená",J338,0)</f>
        <v>0</v>
      </c>
      <c r="BG338" s="208">
        <f>IF(N338="zákl. přenesená",J338,0)</f>
        <v>0</v>
      </c>
      <c r="BH338" s="208">
        <f>IF(N338="sníž. přenesená",J338,0)</f>
        <v>0</v>
      </c>
      <c r="BI338" s="208">
        <f>IF(N338="nulová",J338,0)</f>
        <v>0</v>
      </c>
      <c r="BJ338" s="16" t="s">
        <v>14</v>
      </c>
      <c r="BK338" s="208">
        <f>ROUND(I338*H338,2)</f>
        <v>0</v>
      </c>
      <c r="BL338" s="16" t="s">
        <v>148</v>
      </c>
      <c r="BM338" s="207" t="s">
        <v>572</v>
      </c>
    </row>
    <row r="339" s="2" customFormat="1">
      <c r="A339" s="37"/>
      <c r="B339" s="38"/>
      <c r="C339" s="39"/>
      <c r="D339" s="209" t="s">
        <v>156</v>
      </c>
      <c r="E339" s="39"/>
      <c r="F339" s="210" t="s">
        <v>573</v>
      </c>
      <c r="G339" s="39"/>
      <c r="H339" s="39"/>
      <c r="I339" s="211"/>
      <c r="J339" s="39"/>
      <c r="K339" s="39"/>
      <c r="L339" s="43"/>
      <c r="M339" s="212"/>
      <c r="N339" s="213"/>
      <c r="O339" s="83"/>
      <c r="P339" s="83"/>
      <c r="Q339" s="83"/>
      <c r="R339" s="83"/>
      <c r="S339" s="83"/>
      <c r="T339" s="84"/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T339" s="16" t="s">
        <v>156</v>
      </c>
      <c r="AU339" s="16" t="s">
        <v>14</v>
      </c>
    </row>
    <row r="340" s="2" customFormat="1">
      <c r="A340" s="37"/>
      <c r="B340" s="38"/>
      <c r="C340" s="39"/>
      <c r="D340" s="214" t="s">
        <v>158</v>
      </c>
      <c r="E340" s="39"/>
      <c r="F340" s="215" t="s">
        <v>574</v>
      </c>
      <c r="G340" s="39"/>
      <c r="H340" s="39"/>
      <c r="I340" s="211"/>
      <c r="J340" s="39"/>
      <c r="K340" s="39"/>
      <c r="L340" s="43"/>
      <c r="M340" s="212"/>
      <c r="N340" s="213"/>
      <c r="O340" s="83"/>
      <c r="P340" s="83"/>
      <c r="Q340" s="83"/>
      <c r="R340" s="83"/>
      <c r="S340" s="83"/>
      <c r="T340" s="84"/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T340" s="16" t="s">
        <v>158</v>
      </c>
      <c r="AU340" s="16" t="s">
        <v>14</v>
      </c>
    </row>
    <row r="341" s="12" customFormat="1">
      <c r="A341" s="12"/>
      <c r="B341" s="216"/>
      <c r="C341" s="217"/>
      <c r="D341" s="209" t="s">
        <v>160</v>
      </c>
      <c r="E341" s="218" t="s">
        <v>19</v>
      </c>
      <c r="F341" s="219" t="s">
        <v>575</v>
      </c>
      <c r="G341" s="217"/>
      <c r="H341" s="218" t="s">
        <v>19</v>
      </c>
      <c r="I341" s="220"/>
      <c r="J341" s="217"/>
      <c r="K341" s="217"/>
      <c r="L341" s="221"/>
      <c r="M341" s="222"/>
      <c r="N341" s="223"/>
      <c r="O341" s="223"/>
      <c r="P341" s="223"/>
      <c r="Q341" s="223"/>
      <c r="R341" s="223"/>
      <c r="S341" s="223"/>
      <c r="T341" s="224"/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T341" s="225" t="s">
        <v>160</v>
      </c>
      <c r="AU341" s="225" t="s">
        <v>14</v>
      </c>
      <c r="AV341" s="12" t="s">
        <v>14</v>
      </c>
      <c r="AW341" s="12" t="s">
        <v>35</v>
      </c>
      <c r="AX341" s="12" t="s">
        <v>76</v>
      </c>
      <c r="AY341" s="225" t="s">
        <v>149</v>
      </c>
    </row>
    <row r="342" s="13" customFormat="1">
      <c r="A342" s="13"/>
      <c r="B342" s="226"/>
      <c r="C342" s="227"/>
      <c r="D342" s="209" t="s">
        <v>160</v>
      </c>
      <c r="E342" s="228" t="s">
        <v>576</v>
      </c>
      <c r="F342" s="229" t="s">
        <v>577</v>
      </c>
      <c r="G342" s="227"/>
      <c r="H342" s="230">
        <v>601.5</v>
      </c>
      <c r="I342" s="231"/>
      <c r="J342" s="227"/>
      <c r="K342" s="227"/>
      <c r="L342" s="232"/>
      <c r="M342" s="233"/>
      <c r="N342" s="234"/>
      <c r="O342" s="234"/>
      <c r="P342" s="234"/>
      <c r="Q342" s="234"/>
      <c r="R342" s="234"/>
      <c r="S342" s="234"/>
      <c r="T342" s="235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36" t="s">
        <v>160</v>
      </c>
      <c r="AU342" s="236" t="s">
        <v>14</v>
      </c>
      <c r="AV342" s="13" t="s">
        <v>96</v>
      </c>
      <c r="AW342" s="13" t="s">
        <v>35</v>
      </c>
      <c r="AX342" s="13" t="s">
        <v>76</v>
      </c>
      <c r="AY342" s="236" t="s">
        <v>149</v>
      </c>
    </row>
    <row r="343" s="13" customFormat="1">
      <c r="A343" s="13"/>
      <c r="B343" s="226"/>
      <c r="C343" s="227"/>
      <c r="D343" s="209" t="s">
        <v>160</v>
      </c>
      <c r="E343" s="228" t="s">
        <v>578</v>
      </c>
      <c r="F343" s="229" t="s">
        <v>579</v>
      </c>
      <c r="G343" s="227"/>
      <c r="H343" s="230">
        <v>601.5</v>
      </c>
      <c r="I343" s="231"/>
      <c r="J343" s="227"/>
      <c r="K343" s="227"/>
      <c r="L343" s="232"/>
      <c r="M343" s="233"/>
      <c r="N343" s="234"/>
      <c r="O343" s="234"/>
      <c r="P343" s="234"/>
      <c r="Q343" s="234"/>
      <c r="R343" s="234"/>
      <c r="S343" s="234"/>
      <c r="T343" s="235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36" t="s">
        <v>160</v>
      </c>
      <c r="AU343" s="236" t="s">
        <v>14</v>
      </c>
      <c r="AV343" s="13" t="s">
        <v>96</v>
      </c>
      <c r="AW343" s="13" t="s">
        <v>35</v>
      </c>
      <c r="AX343" s="13" t="s">
        <v>14</v>
      </c>
      <c r="AY343" s="236" t="s">
        <v>149</v>
      </c>
    </row>
    <row r="344" s="2" customFormat="1" ht="16.5" customHeight="1">
      <c r="A344" s="37"/>
      <c r="B344" s="38"/>
      <c r="C344" s="196" t="s">
        <v>580</v>
      </c>
      <c r="D344" s="196" t="s">
        <v>150</v>
      </c>
      <c r="E344" s="197" t="s">
        <v>581</v>
      </c>
      <c r="F344" s="198" t="s">
        <v>582</v>
      </c>
      <c r="G344" s="199" t="s">
        <v>291</v>
      </c>
      <c r="H344" s="200">
        <v>574.03999999999996</v>
      </c>
      <c r="I344" s="201"/>
      <c r="J344" s="202">
        <f>ROUND(I344*H344,2)</f>
        <v>0</v>
      </c>
      <c r="K344" s="198" t="s">
        <v>154</v>
      </c>
      <c r="L344" s="43"/>
      <c r="M344" s="203" t="s">
        <v>19</v>
      </c>
      <c r="N344" s="204" t="s">
        <v>47</v>
      </c>
      <c r="O344" s="83"/>
      <c r="P344" s="205">
        <f>O344*H344</f>
        <v>0</v>
      </c>
      <c r="Q344" s="205">
        <v>0</v>
      </c>
      <c r="R344" s="205">
        <f>Q344*H344</f>
        <v>0</v>
      </c>
      <c r="S344" s="205">
        <v>0</v>
      </c>
      <c r="T344" s="206">
        <f>S344*H344</f>
        <v>0</v>
      </c>
      <c r="U344" s="37"/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  <c r="AR344" s="207" t="s">
        <v>148</v>
      </c>
      <c r="AT344" s="207" t="s">
        <v>150</v>
      </c>
      <c r="AU344" s="207" t="s">
        <v>14</v>
      </c>
      <c r="AY344" s="16" t="s">
        <v>149</v>
      </c>
      <c r="BE344" s="208">
        <f>IF(N344="základní",J344,0)</f>
        <v>0</v>
      </c>
      <c r="BF344" s="208">
        <f>IF(N344="snížená",J344,0)</f>
        <v>0</v>
      </c>
      <c r="BG344" s="208">
        <f>IF(N344="zákl. přenesená",J344,0)</f>
        <v>0</v>
      </c>
      <c r="BH344" s="208">
        <f>IF(N344="sníž. přenesená",J344,0)</f>
        <v>0</v>
      </c>
      <c r="BI344" s="208">
        <f>IF(N344="nulová",J344,0)</f>
        <v>0</v>
      </c>
      <c r="BJ344" s="16" t="s">
        <v>14</v>
      </c>
      <c r="BK344" s="208">
        <f>ROUND(I344*H344,2)</f>
        <v>0</v>
      </c>
      <c r="BL344" s="16" t="s">
        <v>148</v>
      </c>
      <c r="BM344" s="207" t="s">
        <v>583</v>
      </c>
    </row>
    <row r="345" s="2" customFormat="1">
      <c r="A345" s="37"/>
      <c r="B345" s="38"/>
      <c r="C345" s="39"/>
      <c r="D345" s="209" t="s">
        <v>156</v>
      </c>
      <c r="E345" s="39"/>
      <c r="F345" s="210" t="s">
        <v>584</v>
      </c>
      <c r="G345" s="39"/>
      <c r="H345" s="39"/>
      <c r="I345" s="211"/>
      <c r="J345" s="39"/>
      <c r="K345" s="39"/>
      <c r="L345" s="43"/>
      <c r="M345" s="212"/>
      <c r="N345" s="213"/>
      <c r="O345" s="83"/>
      <c r="P345" s="83"/>
      <c r="Q345" s="83"/>
      <c r="R345" s="83"/>
      <c r="S345" s="83"/>
      <c r="T345" s="84"/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T345" s="16" t="s">
        <v>156</v>
      </c>
      <c r="AU345" s="16" t="s">
        <v>14</v>
      </c>
    </row>
    <row r="346" s="2" customFormat="1">
      <c r="A346" s="37"/>
      <c r="B346" s="38"/>
      <c r="C346" s="39"/>
      <c r="D346" s="214" t="s">
        <v>158</v>
      </c>
      <c r="E346" s="39"/>
      <c r="F346" s="215" t="s">
        <v>585</v>
      </c>
      <c r="G346" s="39"/>
      <c r="H346" s="39"/>
      <c r="I346" s="211"/>
      <c r="J346" s="39"/>
      <c r="K346" s="39"/>
      <c r="L346" s="43"/>
      <c r="M346" s="212"/>
      <c r="N346" s="213"/>
      <c r="O346" s="83"/>
      <c r="P346" s="83"/>
      <c r="Q346" s="83"/>
      <c r="R346" s="83"/>
      <c r="S346" s="83"/>
      <c r="T346" s="84"/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T346" s="16" t="s">
        <v>158</v>
      </c>
      <c r="AU346" s="16" t="s">
        <v>14</v>
      </c>
    </row>
    <row r="347" s="12" customFormat="1">
      <c r="A347" s="12"/>
      <c r="B347" s="216"/>
      <c r="C347" s="217"/>
      <c r="D347" s="209" t="s">
        <v>160</v>
      </c>
      <c r="E347" s="218" t="s">
        <v>19</v>
      </c>
      <c r="F347" s="219" t="s">
        <v>161</v>
      </c>
      <c r="G347" s="217"/>
      <c r="H347" s="218" t="s">
        <v>19</v>
      </c>
      <c r="I347" s="220"/>
      <c r="J347" s="217"/>
      <c r="K347" s="217"/>
      <c r="L347" s="221"/>
      <c r="M347" s="222"/>
      <c r="N347" s="223"/>
      <c r="O347" s="223"/>
      <c r="P347" s="223"/>
      <c r="Q347" s="223"/>
      <c r="R347" s="223"/>
      <c r="S347" s="223"/>
      <c r="T347" s="224"/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T347" s="225" t="s">
        <v>160</v>
      </c>
      <c r="AU347" s="225" t="s">
        <v>14</v>
      </c>
      <c r="AV347" s="12" t="s">
        <v>14</v>
      </c>
      <c r="AW347" s="12" t="s">
        <v>35</v>
      </c>
      <c r="AX347" s="12" t="s">
        <v>76</v>
      </c>
      <c r="AY347" s="225" t="s">
        <v>149</v>
      </c>
    </row>
    <row r="348" s="13" customFormat="1">
      <c r="A348" s="13"/>
      <c r="B348" s="226"/>
      <c r="C348" s="227"/>
      <c r="D348" s="209" t="s">
        <v>160</v>
      </c>
      <c r="E348" s="228" t="s">
        <v>586</v>
      </c>
      <c r="F348" s="229" t="s">
        <v>587</v>
      </c>
      <c r="G348" s="227"/>
      <c r="H348" s="230">
        <v>574.03999999999996</v>
      </c>
      <c r="I348" s="231"/>
      <c r="J348" s="227"/>
      <c r="K348" s="227"/>
      <c r="L348" s="232"/>
      <c r="M348" s="233"/>
      <c r="N348" s="234"/>
      <c r="O348" s="234"/>
      <c r="P348" s="234"/>
      <c r="Q348" s="234"/>
      <c r="R348" s="234"/>
      <c r="S348" s="234"/>
      <c r="T348" s="235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36" t="s">
        <v>160</v>
      </c>
      <c r="AU348" s="236" t="s">
        <v>14</v>
      </c>
      <c r="AV348" s="13" t="s">
        <v>96</v>
      </c>
      <c r="AW348" s="13" t="s">
        <v>35</v>
      </c>
      <c r="AX348" s="13" t="s">
        <v>76</v>
      </c>
      <c r="AY348" s="236" t="s">
        <v>149</v>
      </c>
    </row>
    <row r="349" s="13" customFormat="1">
      <c r="A349" s="13"/>
      <c r="B349" s="226"/>
      <c r="C349" s="227"/>
      <c r="D349" s="209" t="s">
        <v>160</v>
      </c>
      <c r="E349" s="228" t="s">
        <v>588</v>
      </c>
      <c r="F349" s="229" t="s">
        <v>589</v>
      </c>
      <c r="G349" s="227"/>
      <c r="H349" s="230">
        <v>574.03999999999996</v>
      </c>
      <c r="I349" s="231"/>
      <c r="J349" s="227"/>
      <c r="K349" s="227"/>
      <c r="L349" s="232"/>
      <c r="M349" s="233"/>
      <c r="N349" s="234"/>
      <c r="O349" s="234"/>
      <c r="P349" s="234"/>
      <c r="Q349" s="234"/>
      <c r="R349" s="234"/>
      <c r="S349" s="234"/>
      <c r="T349" s="235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36" t="s">
        <v>160</v>
      </c>
      <c r="AU349" s="236" t="s">
        <v>14</v>
      </c>
      <c r="AV349" s="13" t="s">
        <v>96</v>
      </c>
      <c r="AW349" s="13" t="s">
        <v>35</v>
      </c>
      <c r="AX349" s="13" t="s">
        <v>14</v>
      </c>
      <c r="AY349" s="236" t="s">
        <v>149</v>
      </c>
    </row>
    <row r="350" s="2" customFormat="1" ht="16.5" customHeight="1">
      <c r="A350" s="37"/>
      <c r="B350" s="38"/>
      <c r="C350" s="196" t="s">
        <v>590</v>
      </c>
      <c r="D350" s="196" t="s">
        <v>150</v>
      </c>
      <c r="E350" s="197" t="s">
        <v>591</v>
      </c>
      <c r="F350" s="198" t="s">
        <v>592</v>
      </c>
      <c r="G350" s="199" t="s">
        <v>178</v>
      </c>
      <c r="H350" s="200">
        <v>601.5</v>
      </c>
      <c r="I350" s="201"/>
      <c r="J350" s="202">
        <f>ROUND(I350*H350,2)</f>
        <v>0</v>
      </c>
      <c r="K350" s="198" t="s">
        <v>154</v>
      </c>
      <c r="L350" s="43"/>
      <c r="M350" s="203" t="s">
        <v>19</v>
      </c>
      <c r="N350" s="204" t="s">
        <v>47</v>
      </c>
      <c r="O350" s="83"/>
      <c r="P350" s="205">
        <f>O350*H350</f>
        <v>0</v>
      </c>
      <c r="Q350" s="205">
        <v>0</v>
      </c>
      <c r="R350" s="205">
        <f>Q350*H350</f>
        <v>0</v>
      </c>
      <c r="S350" s="205">
        <v>0</v>
      </c>
      <c r="T350" s="206">
        <f>S350*H350</f>
        <v>0</v>
      </c>
      <c r="U350" s="37"/>
      <c r="V350" s="37"/>
      <c r="W350" s="37"/>
      <c r="X350" s="37"/>
      <c r="Y350" s="37"/>
      <c r="Z350" s="37"/>
      <c r="AA350" s="37"/>
      <c r="AB350" s="37"/>
      <c r="AC350" s="37"/>
      <c r="AD350" s="37"/>
      <c r="AE350" s="37"/>
      <c r="AR350" s="207" t="s">
        <v>148</v>
      </c>
      <c r="AT350" s="207" t="s">
        <v>150</v>
      </c>
      <c r="AU350" s="207" t="s">
        <v>14</v>
      </c>
      <c r="AY350" s="16" t="s">
        <v>149</v>
      </c>
      <c r="BE350" s="208">
        <f>IF(N350="základní",J350,0)</f>
        <v>0</v>
      </c>
      <c r="BF350" s="208">
        <f>IF(N350="snížená",J350,0)</f>
        <v>0</v>
      </c>
      <c r="BG350" s="208">
        <f>IF(N350="zákl. přenesená",J350,0)</f>
        <v>0</v>
      </c>
      <c r="BH350" s="208">
        <f>IF(N350="sníž. přenesená",J350,0)</f>
        <v>0</v>
      </c>
      <c r="BI350" s="208">
        <f>IF(N350="nulová",J350,0)</f>
        <v>0</v>
      </c>
      <c r="BJ350" s="16" t="s">
        <v>14</v>
      </c>
      <c r="BK350" s="208">
        <f>ROUND(I350*H350,2)</f>
        <v>0</v>
      </c>
      <c r="BL350" s="16" t="s">
        <v>148</v>
      </c>
      <c r="BM350" s="207" t="s">
        <v>593</v>
      </c>
    </row>
    <row r="351" s="2" customFormat="1">
      <c r="A351" s="37"/>
      <c r="B351" s="38"/>
      <c r="C351" s="39"/>
      <c r="D351" s="209" t="s">
        <v>156</v>
      </c>
      <c r="E351" s="39"/>
      <c r="F351" s="210" t="s">
        <v>594</v>
      </c>
      <c r="G351" s="39"/>
      <c r="H351" s="39"/>
      <c r="I351" s="211"/>
      <c r="J351" s="39"/>
      <c r="K351" s="39"/>
      <c r="L351" s="43"/>
      <c r="M351" s="212"/>
      <c r="N351" s="213"/>
      <c r="O351" s="83"/>
      <c r="P351" s="83"/>
      <c r="Q351" s="83"/>
      <c r="R351" s="83"/>
      <c r="S351" s="83"/>
      <c r="T351" s="84"/>
      <c r="U351" s="37"/>
      <c r="V351" s="37"/>
      <c r="W351" s="37"/>
      <c r="X351" s="37"/>
      <c r="Y351" s="37"/>
      <c r="Z351" s="37"/>
      <c r="AA351" s="37"/>
      <c r="AB351" s="37"/>
      <c r="AC351" s="37"/>
      <c r="AD351" s="37"/>
      <c r="AE351" s="37"/>
      <c r="AT351" s="16" t="s">
        <v>156</v>
      </c>
      <c r="AU351" s="16" t="s">
        <v>14</v>
      </c>
    </row>
    <row r="352" s="2" customFormat="1">
      <c r="A352" s="37"/>
      <c r="B352" s="38"/>
      <c r="C352" s="39"/>
      <c r="D352" s="214" t="s">
        <v>158</v>
      </c>
      <c r="E352" s="39"/>
      <c r="F352" s="215" t="s">
        <v>595</v>
      </c>
      <c r="G352" s="39"/>
      <c r="H352" s="39"/>
      <c r="I352" s="211"/>
      <c r="J352" s="39"/>
      <c r="K352" s="39"/>
      <c r="L352" s="43"/>
      <c r="M352" s="212"/>
      <c r="N352" s="213"/>
      <c r="O352" s="83"/>
      <c r="P352" s="83"/>
      <c r="Q352" s="83"/>
      <c r="R352" s="83"/>
      <c r="S352" s="83"/>
      <c r="T352" s="84"/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T352" s="16" t="s">
        <v>158</v>
      </c>
      <c r="AU352" s="16" t="s">
        <v>14</v>
      </c>
    </row>
    <row r="353" s="12" customFormat="1">
      <c r="A353" s="12"/>
      <c r="B353" s="216"/>
      <c r="C353" s="217"/>
      <c r="D353" s="209" t="s">
        <v>160</v>
      </c>
      <c r="E353" s="218" t="s">
        <v>19</v>
      </c>
      <c r="F353" s="219" t="s">
        <v>161</v>
      </c>
      <c r="G353" s="217"/>
      <c r="H353" s="218" t="s">
        <v>19</v>
      </c>
      <c r="I353" s="220"/>
      <c r="J353" s="217"/>
      <c r="K353" s="217"/>
      <c r="L353" s="221"/>
      <c r="M353" s="222"/>
      <c r="N353" s="223"/>
      <c r="O353" s="223"/>
      <c r="P353" s="223"/>
      <c r="Q353" s="223"/>
      <c r="R353" s="223"/>
      <c r="S353" s="223"/>
      <c r="T353" s="224"/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T353" s="225" t="s">
        <v>160</v>
      </c>
      <c r="AU353" s="225" t="s">
        <v>14</v>
      </c>
      <c r="AV353" s="12" t="s">
        <v>14</v>
      </c>
      <c r="AW353" s="12" t="s">
        <v>35</v>
      </c>
      <c r="AX353" s="12" t="s">
        <v>76</v>
      </c>
      <c r="AY353" s="225" t="s">
        <v>149</v>
      </c>
    </row>
    <row r="354" s="13" customFormat="1">
      <c r="A354" s="13"/>
      <c r="B354" s="226"/>
      <c r="C354" s="227"/>
      <c r="D354" s="209" t="s">
        <v>160</v>
      </c>
      <c r="E354" s="228" t="s">
        <v>596</v>
      </c>
      <c r="F354" s="229" t="s">
        <v>597</v>
      </c>
      <c r="G354" s="227"/>
      <c r="H354" s="230">
        <v>601.5</v>
      </c>
      <c r="I354" s="231"/>
      <c r="J354" s="227"/>
      <c r="K354" s="227"/>
      <c r="L354" s="232"/>
      <c r="M354" s="233"/>
      <c r="N354" s="234"/>
      <c r="O354" s="234"/>
      <c r="P354" s="234"/>
      <c r="Q354" s="234"/>
      <c r="R354" s="234"/>
      <c r="S354" s="234"/>
      <c r="T354" s="235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36" t="s">
        <v>160</v>
      </c>
      <c r="AU354" s="236" t="s">
        <v>14</v>
      </c>
      <c r="AV354" s="13" t="s">
        <v>96</v>
      </c>
      <c r="AW354" s="13" t="s">
        <v>35</v>
      </c>
      <c r="AX354" s="13" t="s">
        <v>76</v>
      </c>
      <c r="AY354" s="236" t="s">
        <v>149</v>
      </c>
    </row>
    <row r="355" s="13" customFormat="1">
      <c r="A355" s="13"/>
      <c r="B355" s="226"/>
      <c r="C355" s="227"/>
      <c r="D355" s="209" t="s">
        <v>160</v>
      </c>
      <c r="E355" s="228" t="s">
        <v>598</v>
      </c>
      <c r="F355" s="229" t="s">
        <v>599</v>
      </c>
      <c r="G355" s="227"/>
      <c r="H355" s="230">
        <v>601.5</v>
      </c>
      <c r="I355" s="231"/>
      <c r="J355" s="227"/>
      <c r="K355" s="227"/>
      <c r="L355" s="232"/>
      <c r="M355" s="233"/>
      <c r="N355" s="234"/>
      <c r="O355" s="234"/>
      <c r="P355" s="234"/>
      <c r="Q355" s="234"/>
      <c r="R355" s="234"/>
      <c r="S355" s="234"/>
      <c r="T355" s="235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36" t="s">
        <v>160</v>
      </c>
      <c r="AU355" s="236" t="s">
        <v>14</v>
      </c>
      <c r="AV355" s="13" t="s">
        <v>96</v>
      </c>
      <c r="AW355" s="13" t="s">
        <v>35</v>
      </c>
      <c r="AX355" s="13" t="s">
        <v>14</v>
      </c>
      <c r="AY355" s="236" t="s">
        <v>149</v>
      </c>
    </row>
    <row r="356" s="2" customFormat="1" ht="16.5" customHeight="1">
      <c r="A356" s="37"/>
      <c r="B356" s="38"/>
      <c r="C356" s="196" t="s">
        <v>600</v>
      </c>
      <c r="D356" s="196" t="s">
        <v>150</v>
      </c>
      <c r="E356" s="197" t="s">
        <v>601</v>
      </c>
      <c r="F356" s="198" t="s">
        <v>602</v>
      </c>
      <c r="G356" s="199" t="s">
        <v>291</v>
      </c>
      <c r="H356" s="200">
        <v>115.7</v>
      </c>
      <c r="I356" s="201"/>
      <c r="J356" s="202">
        <f>ROUND(I356*H356,2)</f>
        <v>0</v>
      </c>
      <c r="K356" s="198" t="s">
        <v>154</v>
      </c>
      <c r="L356" s="43"/>
      <c r="M356" s="203" t="s">
        <v>19</v>
      </c>
      <c r="N356" s="204" t="s">
        <v>47</v>
      </c>
      <c r="O356" s="83"/>
      <c r="P356" s="205">
        <f>O356*H356</f>
        <v>0</v>
      </c>
      <c r="Q356" s="205">
        <v>0.036940000000000001</v>
      </c>
      <c r="R356" s="205">
        <f>Q356*H356</f>
        <v>4.2739580000000004</v>
      </c>
      <c r="S356" s="205">
        <v>0</v>
      </c>
      <c r="T356" s="206">
        <f>S356*H356</f>
        <v>0</v>
      </c>
      <c r="U356" s="37"/>
      <c r="V356" s="37"/>
      <c r="W356" s="37"/>
      <c r="X356" s="37"/>
      <c r="Y356" s="37"/>
      <c r="Z356" s="37"/>
      <c r="AA356" s="37"/>
      <c r="AB356" s="37"/>
      <c r="AC356" s="37"/>
      <c r="AD356" s="37"/>
      <c r="AE356" s="37"/>
      <c r="AR356" s="207" t="s">
        <v>148</v>
      </c>
      <c r="AT356" s="207" t="s">
        <v>150</v>
      </c>
      <c r="AU356" s="207" t="s">
        <v>14</v>
      </c>
      <c r="AY356" s="16" t="s">
        <v>149</v>
      </c>
      <c r="BE356" s="208">
        <f>IF(N356="základní",J356,0)</f>
        <v>0</v>
      </c>
      <c r="BF356" s="208">
        <f>IF(N356="snížená",J356,0)</f>
        <v>0</v>
      </c>
      <c r="BG356" s="208">
        <f>IF(N356="zákl. přenesená",J356,0)</f>
        <v>0</v>
      </c>
      <c r="BH356" s="208">
        <f>IF(N356="sníž. přenesená",J356,0)</f>
        <v>0</v>
      </c>
      <c r="BI356" s="208">
        <f>IF(N356="nulová",J356,0)</f>
        <v>0</v>
      </c>
      <c r="BJ356" s="16" t="s">
        <v>14</v>
      </c>
      <c r="BK356" s="208">
        <f>ROUND(I356*H356,2)</f>
        <v>0</v>
      </c>
      <c r="BL356" s="16" t="s">
        <v>148</v>
      </c>
      <c r="BM356" s="207" t="s">
        <v>603</v>
      </c>
    </row>
    <row r="357" s="2" customFormat="1">
      <c r="A357" s="37"/>
      <c r="B357" s="38"/>
      <c r="C357" s="39"/>
      <c r="D357" s="209" t="s">
        <v>156</v>
      </c>
      <c r="E357" s="39"/>
      <c r="F357" s="210" t="s">
        <v>604</v>
      </c>
      <c r="G357" s="39"/>
      <c r="H357" s="39"/>
      <c r="I357" s="211"/>
      <c r="J357" s="39"/>
      <c r="K357" s="39"/>
      <c r="L357" s="43"/>
      <c r="M357" s="212"/>
      <c r="N357" s="213"/>
      <c r="O357" s="83"/>
      <c r="P357" s="83"/>
      <c r="Q357" s="83"/>
      <c r="R357" s="83"/>
      <c r="S357" s="83"/>
      <c r="T357" s="84"/>
      <c r="U357" s="37"/>
      <c r="V357" s="37"/>
      <c r="W357" s="37"/>
      <c r="X357" s="37"/>
      <c r="Y357" s="37"/>
      <c r="Z357" s="37"/>
      <c r="AA357" s="37"/>
      <c r="AB357" s="37"/>
      <c r="AC357" s="37"/>
      <c r="AD357" s="37"/>
      <c r="AE357" s="37"/>
      <c r="AT357" s="16" t="s">
        <v>156</v>
      </c>
      <c r="AU357" s="16" t="s">
        <v>14</v>
      </c>
    </row>
    <row r="358" s="2" customFormat="1">
      <c r="A358" s="37"/>
      <c r="B358" s="38"/>
      <c r="C358" s="39"/>
      <c r="D358" s="214" t="s">
        <v>158</v>
      </c>
      <c r="E358" s="39"/>
      <c r="F358" s="215" t="s">
        <v>605</v>
      </c>
      <c r="G358" s="39"/>
      <c r="H358" s="39"/>
      <c r="I358" s="211"/>
      <c r="J358" s="39"/>
      <c r="K358" s="39"/>
      <c r="L358" s="43"/>
      <c r="M358" s="212"/>
      <c r="N358" s="213"/>
      <c r="O358" s="83"/>
      <c r="P358" s="83"/>
      <c r="Q358" s="83"/>
      <c r="R358" s="83"/>
      <c r="S358" s="83"/>
      <c r="T358" s="84"/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  <c r="AT358" s="16" t="s">
        <v>158</v>
      </c>
      <c r="AU358" s="16" t="s">
        <v>14</v>
      </c>
    </row>
    <row r="359" s="12" customFormat="1">
      <c r="A359" s="12"/>
      <c r="B359" s="216"/>
      <c r="C359" s="217"/>
      <c r="D359" s="209" t="s">
        <v>160</v>
      </c>
      <c r="E359" s="218" t="s">
        <v>19</v>
      </c>
      <c r="F359" s="219" t="s">
        <v>161</v>
      </c>
      <c r="G359" s="217"/>
      <c r="H359" s="218" t="s">
        <v>19</v>
      </c>
      <c r="I359" s="220"/>
      <c r="J359" s="217"/>
      <c r="K359" s="217"/>
      <c r="L359" s="221"/>
      <c r="M359" s="222"/>
      <c r="N359" s="223"/>
      <c r="O359" s="223"/>
      <c r="P359" s="223"/>
      <c r="Q359" s="223"/>
      <c r="R359" s="223"/>
      <c r="S359" s="223"/>
      <c r="T359" s="224"/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T359" s="225" t="s">
        <v>160</v>
      </c>
      <c r="AU359" s="225" t="s">
        <v>14</v>
      </c>
      <c r="AV359" s="12" t="s">
        <v>14</v>
      </c>
      <c r="AW359" s="12" t="s">
        <v>35</v>
      </c>
      <c r="AX359" s="12" t="s">
        <v>76</v>
      </c>
      <c r="AY359" s="225" t="s">
        <v>149</v>
      </c>
    </row>
    <row r="360" s="13" customFormat="1">
      <c r="A360" s="13"/>
      <c r="B360" s="226"/>
      <c r="C360" s="227"/>
      <c r="D360" s="209" t="s">
        <v>160</v>
      </c>
      <c r="E360" s="228" t="s">
        <v>606</v>
      </c>
      <c r="F360" s="229" t="s">
        <v>607</v>
      </c>
      <c r="G360" s="227"/>
      <c r="H360" s="230">
        <v>115.7</v>
      </c>
      <c r="I360" s="231"/>
      <c r="J360" s="227"/>
      <c r="K360" s="227"/>
      <c r="L360" s="232"/>
      <c r="M360" s="233"/>
      <c r="N360" s="234"/>
      <c r="O360" s="234"/>
      <c r="P360" s="234"/>
      <c r="Q360" s="234"/>
      <c r="R360" s="234"/>
      <c r="S360" s="234"/>
      <c r="T360" s="235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36" t="s">
        <v>160</v>
      </c>
      <c r="AU360" s="236" t="s">
        <v>14</v>
      </c>
      <c r="AV360" s="13" t="s">
        <v>96</v>
      </c>
      <c r="AW360" s="13" t="s">
        <v>35</v>
      </c>
      <c r="AX360" s="13" t="s">
        <v>76</v>
      </c>
      <c r="AY360" s="236" t="s">
        <v>149</v>
      </c>
    </row>
    <row r="361" s="13" customFormat="1">
      <c r="A361" s="13"/>
      <c r="B361" s="226"/>
      <c r="C361" s="227"/>
      <c r="D361" s="209" t="s">
        <v>160</v>
      </c>
      <c r="E361" s="228" t="s">
        <v>608</v>
      </c>
      <c r="F361" s="229" t="s">
        <v>609</v>
      </c>
      <c r="G361" s="227"/>
      <c r="H361" s="230">
        <v>115.7</v>
      </c>
      <c r="I361" s="231"/>
      <c r="J361" s="227"/>
      <c r="K361" s="227"/>
      <c r="L361" s="232"/>
      <c r="M361" s="233"/>
      <c r="N361" s="234"/>
      <c r="O361" s="234"/>
      <c r="P361" s="234"/>
      <c r="Q361" s="234"/>
      <c r="R361" s="234"/>
      <c r="S361" s="234"/>
      <c r="T361" s="235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36" t="s">
        <v>160</v>
      </c>
      <c r="AU361" s="236" t="s">
        <v>14</v>
      </c>
      <c r="AV361" s="13" t="s">
        <v>96</v>
      </c>
      <c r="AW361" s="13" t="s">
        <v>35</v>
      </c>
      <c r="AX361" s="13" t="s">
        <v>14</v>
      </c>
      <c r="AY361" s="236" t="s">
        <v>149</v>
      </c>
    </row>
    <row r="362" s="2" customFormat="1" ht="16.5" customHeight="1">
      <c r="A362" s="37"/>
      <c r="B362" s="38"/>
      <c r="C362" s="196" t="s">
        <v>610</v>
      </c>
      <c r="D362" s="196" t="s">
        <v>150</v>
      </c>
      <c r="E362" s="197" t="s">
        <v>611</v>
      </c>
      <c r="F362" s="198" t="s">
        <v>612</v>
      </c>
      <c r="G362" s="199" t="s">
        <v>291</v>
      </c>
      <c r="H362" s="200">
        <v>1755.4000000000001</v>
      </c>
      <c r="I362" s="201"/>
      <c r="J362" s="202">
        <f>ROUND(I362*H362,2)</f>
        <v>0</v>
      </c>
      <c r="K362" s="198" t="s">
        <v>154</v>
      </c>
      <c r="L362" s="43"/>
      <c r="M362" s="203" t="s">
        <v>19</v>
      </c>
      <c r="N362" s="204" t="s">
        <v>47</v>
      </c>
      <c r="O362" s="83"/>
      <c r="P362" s="205">
        <f>O362*H362</f>
        <v>0</v>
      </c>
      <c r="Q362" s="205">
        <v>0.00034000000000000002</v>
      </c>
      <c r="R362" s="205">
        <f>Q362*H362</f>
        <v>0.59683600000000003</v>
      </c>
      <c r="S362" s="205">
        <v>0</v>
      </c>
      <c r="T362" s="206">
        <f>S362*H362</f>
        <v>0</v>
      </c>
      <c r="U362" s="37"/>
      <c r="V362" s="37"/>
      <c r="W362" s="37"/>
      <c r="X362" s="37"/>
      <c r="Y362" s="37"/>
      <c r="Z362" s="37"/>
      <c r="AA362" s="37"/>
      <c r="AB362" s="37"/>
      <c r="AC362" s="37"/>
      <c r="AD362" s="37"/>
      <c r="AE362" s="37"/>
      <c r="AR362" s="207" t="s">
        <v>148</v>
      </c>
      <c r="AT362" s="207" t="s">
        <v>150</v>
      </c>
      <c r="AU362" s="207" t="s">
        <v>14</v>
      </c>
      <c r="AY362" s="16" t="s">
        <v>149</v>
      </c>
      <c r="BE362" s="208">
        <f>IF(N362="základní",J362,0)</f>
        <v>0</v>
      </c>
      <c r="BF362" s="208">
        <f>IF(N362="snížená",J362,0)</f>
        <v>0</v>
      </c>
      <c r="BG362" s="208">
        <f>IF(N362="zákl. přenesená",J362,0)</f>
        <v>0</v>
      </c>
      <c r="BH362" s="208">
        <f>IF(N362="sníž. přenesená",J362,0)</f>
        <v>0</v>
      </c>
      <c r="BI362" s="208">
        <f>IF(N362="nulová",J362,0)</f>
        <v>0</v>
      </c>
      <c r="BJ362" s="16" t="s">
        <v>14</v>
      </c>
      <c r="BK362" s="208">
        <f>ROUND(I362*H362,2)</f>
        <v>0</v>
      </c>
      <c r="BL362" s="16" t="s">
        <v>148</v>
      </c>
      <c r="BM362" s="207" t="s">
        <v>613</v>
      </c>
    </row>
    <row r="363" s="2" customFormat="1">
      <c r="A363" s="37"/>
      <c r="B363" s="38"/>
      <c r="C363" s="39"/>
      <c r="D363" s="209" t="s">
        <v>156</v>
      </c>
      <c r="E363" s="39"/>
      <c r="F363" s="210" t="s">
        <v>614</v>
      </c>
      <c r="G363" s="39"/>
      <c r="H363" s="39"/>
      <c r="I363" s="211"/>
      <c r="J363" s="39"/>
      <c r="K363" s="39"/>
      <c r="L363" s="43"/>
      <c r="M363" s="212"/>
      <c r="N363" s="213"/>
      <c r="O363" s="83"/>
      <c r="P363" s="83"/>
      <c r="Q363" s="83"/>
      <c r="R363" s="83"/>
      <c r="S363" s="83"/>
      <c r="T363" s="84"/>
      <c r="U363" s="37"/>
      <c r="V363" s="37"/>
      <c r="W363" s="37"/>
      <c r="X363" s="37"/>
      <c r="Y363" s="37"/>
      <c r="Z363" s="37"/>
      <c r="AA363" s="37"/>
      <c r="AB363" s="37"/>
      <c r="AC363" s="37"/>
      <c r="AD363" s="37"/>
      <c r="AE363" s="37"/>
      <c r="AT363" s="16" t="s">
        <v>156</v>
      </c>
      <c r="AU363" s="16" t="s">
        <v>14</v>
      </c>
    </row>
    <row r="364" s="2" customFormat="1">
      <c r="A364" s="37"/>
      <c r="B364" s="38"/>
      <c r="C364" s="39"/>
      <c r="D364" s="214" t="s">
        <v>158</v>
      </c>
      <c r="E364" s="39"/>
      <c r="F364" s="215" t="s">
        <v>615</v>
      </c>
      <c r="G364" s="39"/>
      <c r="H364" s="39"/>
      <c r="I364" s="211"/>
      <c r="J364" s="39"/>
      <c r="K364" s="39"/>
      <c r="L364" s="43"/>
      <c r="M364" s="212"/>
      <c r="N364" s="213"/>
      <c r="O364" s="83"/>
      <c r="P364" s="83"/>
      <c r="Q364" s="83"/>
      <c r="R364" s="83"/>
      <c r="S364" s="83"/>
      <c r="T364" s="84"/>
      <c r="U364" s="37"/>
      <c r="V364" s="37"/>
      <c r="W364" s="37"/>
      <c r="X364" s="37"/>
      <c r="Y364" s="37"/>
      <c r="Z364" s="37"/>
      <c r="AA364" s="37"/>
      <c r="AB364" s="37"/>
      <c r="AC364" s="37"/>
      <c r="AD364" s="37"/>
      <c r="AE364" s="37"/>
      <c r="AT364" s="16" t="s">
        <v>158</v>
      </c>
      <c r="AU364" s="16" t="s">
        <v>14</v>
      </c>
    </row>
    <row r="365" s="12" customFormat="1">
      <c r="A365" s="12"/>
      <c r="B365" s="216"/>
      <c r="C365" s="217"/>
      <c r="D365" s="209" t="s">
        <v>160</v>
      </c>
      <c r="E365" s="218" t="s">
        <v>19</v>
      </c>
      <c r="F365" s="219" t="s">
        <v>161</v>
      </c>
      <c r="G365" s="217"/>
      <c r="H365" s="218" t="s">
        <v>19</v>
      </c>
      <c r="I365" s="220"/>
      <c r="J365" s="217"/>
      <c r="K365" s="217"/>
      <c r="L365" s="221"/>
      <c r="M365" s="222"/>
      <c r="N365" s="223"/>
      <c r="O365" s="223"/>
      <c r="P365" s="223"/>
      <c r="Q365" s="223"/>
      <c r="R365" s="223"/>
      <c r="S365" s="223"/>
      <c r="T365" s="224"/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T365" s="225" t="s">
        <v>160</v>
      </c>
      <c r="AU365" s="225" t="s">
        <v>14</v>
      </c>
      <c r="AV365" s="12" t="s">
        <v>14</v>
      </c>
      <c r="AW365" s="12" t="s">
        <v>35</v>
      </c>
      <c r="AX365" s="12" t="s">
        <v>76</v>
      </c>
      <c r="AY365" s="225" t="s">
        <v>149</v>
      </c>
    </row>
    <row r="366" s="13" customFormat="1">
      <c r="A366" s="13"/>
      <c r="B366" s="226"/>
      <c r="C366" s="227"/>
      <c r="D366" s="209" t="s">
        <v>160</v>
      </c>
      <c r="E366" s="228" t="s">
        <v>616</v>
      </c>
      <c r="F366" s="229" t="s">
        <v>617</v>
      </c>
      <c r="G366" s="227"/>
      <c r="H366" s="230">
        <v>1755.4000000000001</v>
      </c>
      <c r="I366" s="231"/>
      <c r="J366" s="227"/>
      <c r="K366" s="227"/>
      <c r="L366" s="232"/>
      <c r="M366" s="233"/>
      <c r="N366" s="234"/>
      <c r="O366" s="234"/>
      <c r="P366" s="234"/>
      <c r="Q366" s="234"/>
      <c r="R366" s="234"/>
      <c r="S366" s="234"/>
      <c r="T366" s="235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36" t="s">
        <v>160</v>
      </c>
      <c r="AU366" s="236" t="s">
        <v>14</v>
      </c>
      <c r="AV366" s="13" t="s">
        <v>96</v>
      </c>
      <c r="AW366" s="13" t="s">
        <v>35</v>
      </c>
      <c r="AX366" s="13" t="s">
        <v>76</v>
      </c>
      <c r="AY366" s="236" t="s">
        <v>149</v>
      </c>
    </row>
    <row r="367" s="13" customFormat="1">
      <c r="A367" s="13"/>
      <c r="B367" s="226"/>
      <c r="C367" s="227"/>
      <c r="D367" s="209" t="s">
        <v>160</v>
      </c>
      <c r="E367" s="228" t="s">
        <v>618</v>
      </c>
      <c r="F367" s="229" t="s">
        <v>619</v>
      </c>
      <c r="G367" s="227"/>
      <c r="H367" s="230">
        <v>1755.4000000000001</v>
      </c>
      <c r="I367" s="231"/>
      <c r="J367" s="227"/>
      <c r="K367" s="227"/>
      <c r="L367" s="232"/>
      <c r="M367" s="233"/>
      <c r="N367" s="234"/>
      <c r="O367" s="234"/>
      <c r="P367" s="234"/>
      <c r="Q367" s="234"/>
      <c r="R367" s="234"/>
      <c r="S367" s="234"/>
      <c r="T367" s="235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36" t="s">
        <v>160</v>
      </c>
      <c r="AU367" s="236" t="s">
        <v>14</v>
      </c>
      <c r="AV367" s="13" t="s">
        <v>96</v>
      </c>
      <c r="AW367" s="13" t="s">
        <v>35</v>
      </c>
      <c r="AX367" s="13" t="s">
        <v>14</v>
      </c>
      <c r="AY367" s="236" t="s">
        <v>149</v>
      </c>
    </row>
    <row r="368" s="2" customFormat="1" ht="16.5" customHeight="1">
      <c r="A368" s="37"/>
      <c r="B368" s="38"/>
      <c r="C368" s="196" t="s">
        <v>620</v>
      </c>
      <c r="D368" s="196" t="s">
        <v>150</v>
      </c>
      <c r="E368" s="197" t="s">
        <v>621</v>
      </c>
      <c r="F368" s="198" t="s">
        <v>622</v>
      </c>
      <c r="G368" s="199" t="s">
        <v>291</v>
      </c>
      <c r="H368" s="200">
        <v>1755.4000000000001</v>
      </c>
      <c r="I368" s="201"/>
      <c r="J368" s="202">
        <f>ROUND(I368*H368,2)</f>
        <v>0</v>
      </c>
      <c r="K368" s="198" t="s">
        <v>154</v>
      </c>
      <c r="L368" s="43"/>
      <c r="M368" s="203" t="s">
        <v>19</v>
      </c>
      <c r="N368" s="204" t="s">
        <v>47</v>
      </c>
      <c r="O368" s="83"/>
      <c r="P368" s="205">
        <f>O368*H368</f>
        <v>0</v>
      </c>
      <c r="Q368" s="205">
        <v>0.00031</v>
      </c>
      <c r="R368" s="205">
        <f>Q368*H368</f>
        <v>0.54417400000000005</v>
      </c>
      <c r="S368" s="205">
        <v>0</v>
      </c>
      <c r="T368" s="206">
        <f>S368*H368</f>
        <v>0</v>
      </c>
      <c r="U368" s="37"/>
      <c r="V368" s="37"/>
      <c r="W368" s="37"/>
      <c r="X368" s="37"/>
      <c r="Y368" s="37"/>
      <c r="Z368" s="37"/>
      <c r="AA368" s="37"/>
      <c r="AB368" s="37"/>
      <c r="AC368" s="37"/>
      <c r="AD368" s="37"/>
      <c r="AE368" s="37"/>
      <c r="AR368" s="207" t="s">
        <v>148</v>
      </c>
      <c r="AT368" s="207" t="s">
        <v>150</v>
      </c>
      <c r="AU368" s="207" t="s">
        <v>14</v>
      </c>
      <c r="AY368" s="16" t="s">
        <v>149</v>
      </c>
      <c r="BE368" s="208">
        <f>IF(N368="základní",J368,0)</f>
        <v>0</v>
      </c>
      <c r="BF368" s="208">
        <f>IF(N368="snížená",J368,0)</f>
        <v>0</v>
      </c>
      <c r="BG368" s="208">
        <f>IF(N368="zákl. přenesená",J368,0)</f>
        <v>0</v>
      </c>
      <c r="BH368" s="208">
        <f>IF(N368="sníž. přenesená",J368,0)</f>
        <v>0</v>
      </c>
      <c r="BI368" s="208">
        <f>IF(N368="nulová",J368,0)</f>
        <v>0</v>
      </c>
      <c r="BJ368" s="16" t="s">
        <v>14</v>
      </c>
      <c r="BK368" s="208">
        <f>ROUND(I368*H368,2)</f>
        <v>0</v>
      </c>
      <c r="BL368" s="16" t="s">
        <v>148</v>
      </c>
      <c r="BM368" s="207" t="s">
        <v>623</v>
      </c>
    </row>
    <row r="369" s="2" customFormat="1">
      <c r="A369" s="37"/>
      <c r="B369" s="38"/>
      <c r="C369" s="39"/>
      <c r="D369" s="209" t="s">
        <v>156</v>
      </c>
      <c r="E369" s="39"/>
      <c r="F369" s="210" t="s">
        <v>624</v>
      </c>
      <c r="G369" s="39"/>
      <c r="H369" s="39"/>
      <c r="I369" s="211"/>
      <c r="J369" s="39"/>
      <c r="K369" s="39"/>
      <c r="L369" s="43"/>
      <c r="M369" s="212"/>
      <c r="N369" s="213"/>
      <c r="O369" s="83"/>
      <c r="P369" s="83"/>
      <c r="Q369" s="83"/>
      <c r="R369" s="83"/>
      <c r="S369" s="83"/>
      <c r="T369" s="84"/>
      <c r="U369" s="37"/>
      <c r="V369" s="37"/>
      <c r="W369" s="37"/>
      <c r="X369" s="37"/>
      <c r="Y369" s="37"/>
      <c r="Z369" s="37"/>
      <c r="AA369" s="37"/>
      <c r="AB369" s="37"/>
      <c r="AC369" s="37"/>
      <c r="AD369" s="37"/>
      <c r="AE369" s="37"/>
      <c r="AT369" s="16" t="s">
        <v>156</v>
      </c>
      <c r="AU369" s="16" t="s">
        <v>14</v>
      </c>
    </row>
    <row r="370" s="2" customFormat="1">
      <c r="A370" s="37"/>
      <c r="B370" s="38"/>
      <c r="C370" s="39"/>
      <c r="D370" s="214" t="s">
        <v>158</v>
      </c>
      <c r="E370" s="39"/>
      <c r="F370" s="215" t="s">
        <v>625</v>
      </c>
      <c r="G370" s="39"/>
      <c r="H370" s="39"/>
      <c r="I370" s="211"/>
      <c r="J370" s="39"/>
      <c r="K370" s="39"/>
      <c r="L370" s="43"/>
      <c r="M370" s="212"/>
      <c r="N370" s="213"/>
      <c r="O370" s="83"/>
      <c r="P370" s="83"/>
      <c r="Q370" s="83"/>
      <c r="R370" s="83"/>
      <c r="S370" s="83"/>
      <c r="T370" s="84"/>
      <c r="U370" s="37"/>
      <c r="V370" s="37"/>
      <c r="W370" s="37"/>
      <c r="X370" s="37"/>
      <c r="Y370" s="37"/>
      <c r="Z370" s="37"/>
      <c r="AA370" s="37"/>
      <c r="AB370" s="37"/>
      <c r="AC370" s="37"/>
      <c r="AD370" s="37"/>
      <c r="AE370" s="37"/>
      <c r="AT370" s="16" t="s">
        <v>158</v>
      </c>
      <c r="AU370" s="16" t="s">
        <v>14</v>
      </c>
    </row>
    <row r="371" s="12" customFormat="1">
      <c r="A371" s="12"/>
      <c r="B371" s="216"/>
      <c r="C371" s="217"/>
      <c r="D371" s="209" t="s">
        <v>160</v>
      </c>
      <c r="E371" s="218" t="s">
        <v>19</v>
      </c>
      <c r="F371" s="219" t="s">
        <v>161</v>
      </c>
      <c r="G371" s="217"/>
      <c r="H371" s="218" t="s">
        <v>19</v>
      </c>
      <c r="I371" s="220"/>
      <c r="J371" s="217"/>
      <c r="K371" s="217"/>
      <c r="L371" s="221"/>
      <c r="M371" s="222"/>
      <c r="N371" s="223"/>
      <c r="O371" s="223"/>
      <c r="P371" s="223"/>
      <c r="Q371" s="223"/>
      <c r="R371" s="223"/>
      <c r="S371" s="223"/>
      <c r="T371" s="224"/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T371" s="225" t="s">
        <v>160</v>
      </c>
      <c r="AU371" s="225" t="s">
        <v>14</v>
      </c>
      <c r="AV371" s="12" t="s">
        <v>14</v>
      </c>
      <c r="AW371" s="12" t="s">
        <v>35</v>
      </c>
      <c r="AX371" s="12" t="s">
        <v>76</v>
      </c>
      <c r="AY371" s="225" t="s">
        <v>149</v>
      </c>
    </row>
    <row r="372" s="13" customFormat="1">
      <c r="A372" s="13"/>
      <c r="B372" s="226"/>
      <c r="C372" s="227"/>
      <c r="D372" s="209" t="s">
        <v>160</v>
      </c>
      <c r="E372" s="228" t="s">
        <v>626</v>
      </c>
      <c r="F372" s="229" t="s">
        <v>627</v>
      </c>
      <c r="G372" s="227"/>
      <c r="H372" s="230">
        <v>1755.4000000000001</v>
      </c>
      <c r="I372" s="231"/>
      <c r="J372" s="227"/>
      <c r="K372" s="227"/>
      <c r="L372" s="232"/>
      <c r="M372" s="233"/>
      <c r="N372" s="234"/>
      <c r="O372" s="234"/>
      <c r="P372" s="234"/>
      <c r="Q372" s="234"/>
      <c r="R372" s="234"/>
      <c r="S372" s="234"/>
      <c r="T372" s="235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36" t="s">
        <v>160</v>
      </c>
      <c r="AU372" s="236" t="s">
        <v>14</v>
      </c>
      <c r="AV372" s="13" t="s">
        <v>96</v>
      </c>
      <c r="AW372" s="13" t="s">
        <v>35</v>
      </c>
      <c r="AX372" s="13" t="s">
        <v>76</v>
      </c>
      <c r="AY372" s="236" t="s">
        <v>149</v>
      </c>
    </row>
    <row r="373" s="13" customFormat="1">
      <c r="A373" s="13"/>
      <c r="B373" s="226"/>
      <c r="C373" s="227"/>
      <c r="D373" s="209" t="s">
        <v>160</v>
      </c>
      <c r="E373" s="228" t="s">
        <v>628</v>
      </c>
      <c r="F373" s="229" t="s">
        <v>629</v>
      </c>
      <c r="G373" s="227"/>
      <c r="H373" s="230">
        <v>1755.4000000000001</v>
      </c>
      <c r="I373" s="231"/>
      <c r="J373" s="227"/>
      <c r="K373" s="227"/>
      <c r="L373" s="232"/>
      <c r="M373" s="233"/>
      <c r="N373" s="234"/>
      <c r="O373" s="234"/>
      <c r="P373" s="234"/>
      <c r="Q373" s="234"/>
      <c r="R373" s="234"/>
      <c r="S373" s="234"/>
      <c r="T373" s="235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36" t="s">
        <v>160</v>
      </c>
      <c r="AU373" s="236" t="s">
        <v>14</v>
      </c>
      <c r="AV373" s="13" t="s">
        <v>96</v>
      </c>
      <c r="AW373" s="13" t="s">
        <v>35</v>
      </c>
      <c r="AX373" s="13" t="s">
        <v>14</v>
      </c>
      <c r="AY373" s="236" t="s">
        <v>149</v>
      </c>
    </row>
    <row r="374" s="2" customFormat="1" ht="21.75" customHeight="1">
      <c r="A374" s="37"/>
      <c r="B374" s="38"/>
      <c r="C374" s="196" t="s">
        <v>630</v>
      </c>
      <c r="D374" s="196" t="s">
        <v>150</v>
      </c>
      <c r="E374" s="197" t="s">
        <v>631</v>
      </c>
      <c r="F374" s="198" t="s">
        <v>632</v>
      </c>
      <c r="G374" s="199" t="s">
        <v>291</v>
      </c>
      <c r="H374" s="200">
        <v>1755.4000000000001</v>
      </c>
      <c r="I374" s="201"/>
      <c r="J374" s="202">
        <f>ROUND(I374*H374,2)</f>
        <v>0</v>
      </c>
      <c r="K374" s="198" t="s">
        <v>154</v>
      </c>
      <c r="L374" s="43"/>
      <c r="M374" s="203" t="s">
        <v>19</v>
      </c>
      <c r="N374" s="204" t="s">
        <v>47</v>
      </c>
      <c r="O374" s="83"/>
      <c r="P374" s="205">
        <f>O374*H374</f>
        <v>0</v>
      </c>
      <c r="Q374" s="205">
        <v>0.12966</v>
      </c>
      <c r="R374" s="205">
        <f>Q374*H374</f>
        <v>227.605164</v>
      </c>
      <c r="S374" s="205">
        <v>0</v>
      </c>
      <c r="T374" s="206">
        <f>S374*H374</f>
        <v>0</v>
      </c>
      <c r="U374" s="37"/>
      <c r="V374" s="37"/>
      <c r="W374" s="37"/>
      <c r="X374" s="37"/>
      <c r="Y374" s="37"/>
      <c r="Z374" s="37"/>
      <c r="AA374" s="37"/>
      <c r="AB374" s="37"/>
      <c r="AC374" s="37"/>
      <c r="AD374" s="37"/>
      <c r="AE374" s="37"/>
      <c r="AR374" s="207" t="s">
        <v>148</v>
      </c>
      <c r="AT374" s="207" t="s">
        <v>150</v>
      </c>
      <c r="AU374" s="207" t="s">
        <v>14</v>
      </c>
      <c r="AY374" s="16" t="s">
        <v>149</v>
      </c>
      <c r="BE374" s="208">
        <f>IF(N374="základní",J374,0)</f>
        <v>0</v>
      </c>
      <c r="BF374" s="208">
        <f>IF(N374="snížená",J374,0)</f>
        <v>0</v>
      </c>
      <c r="BG374" s="208">
        <f>IF(N374="zákl. přenesená",J374,0)</f>
        <v>0</v>
      </c>
      <c r="BH374" s="208">
        <f>IF(N374="sníž. přenesená",J374,0)</f>
        <v>0</v>
      </c>
      <c r="BI374" s="208">
        <f>IF(N374="nulová",J374,0)</f>
        <v>0</v>
      </c>
      <c r="BJ374" s="16" t="s">
        <v>14</v>
      </c>
      <c r="BK374" s="208">
        <f>ROUND(I374*H374,2)</f>
        <v>0</v>
      </c>
      <c r="BL374" s="16" t="s">
        <v>148</v>
      </c>
      <c r="BM374" s="207" t="s">
        <v>633</v>
      </c>
    </row>
    <row r="375" s="2" customFormat="1">
      <c r="A375" s="37"/>
      <c r="B375" s="38"/>
      <c r="C375" s="39"/>
      <c r="D375" s="209" t="s">
        <v>156</v>
      </c>
      <c r="E375" s="39"/>
      <c r="F375" s="210" t="s">
        <v>634</v>
      </c>
      <c r="G375" s="39"/>
      <c r="H375" s="39"/>
      <c r="I375" s="211"/>
      <c r="J375" s="39"/>
      <c r="K375" s="39"/>
      <c r="L375" s="43"/>
      <c r="M375" s="212"/>
      <c r="N375" s="213"/>
      <c r="O375" s="83"/>
      <c r="P375" s="83"/>
      <c r="Q375" s="83"/>
      <c r="R375" s="83"/>
      <c r="S375" s="83"/>
      <c r="T375" s="84"/>
      <c r="U375" s="37"/>
      <c r="V375" s="37"/>
      <c r="W375" s="37"/>
      <c r="X375" s="37"/>
      <c r="Y375" s="37"/>
      <c r="Z375" s="37"/>
      <c r="AA375" s="37"/>
      <c r="AB375" s="37"/>
      <c r="AC375" s="37"/>
      <c r="AD375" s="37"/>
      <c r="AE375" s="37"/>
      <c r="AT375" s="16" t="s">
        <v>156</v>
      </c>
      <c r="AU375" s="16" t="s">
        <v>14</v>
      </c>
    </row>
    <row r="376" s="2" customFormat="1">
      <c r="A376" s="37"/>
      <c r="B376" s="38"/>
      <c r="C376" s="39"/>
      <c r="D376" s="214" t="s">
        <v>158</v>
      </c>
      <c r="E376" s="39"/>
      <c r="F376" s="215" t="s">
        <v>635</v>
      </c>
      <c r="G376" s="39"/>
      <c r="H376" s="39"/>
      <c r="I376" s="211"/>
      <c r="J376" s="39"/>
      <c r="K376" s="39"/>
      <c r="L376" s="43"/>
      <c r="M376" s="212"/>
      <c r="N376" s="213"/>
      <c r="O376" s="83"/>
      <c r="P376" s="83"/>
      <c r="Q376" s="83"/>
      <c r="R376" s="83"/>
      <c r="S376" s="83"/>
      <c r="T376" s="84"/>
      <c r="U376" s="37"/>
      <c r="V376" s="37"/>
      <c r="W376" s="37"/>
      <c r="X376" s="37"/>
      <c r="Y376" s="37"/>
      <c r="Z376" s="37"/>
      <c r="AA376" s="37"/>
      <c r="AB376" s="37"/>
      <c r="AC376" s="37"/>
      <c r="AD376" s="37"/>
      <c r="AE376" s="37"/>
      <c r="AT376" s="16" t="s">
        <v>158</v>
      </c>
      <c r="AU376" s="16" t="s">
        <v>14</v>
      </c>
    </row>
    <row r="377" s="2" customFormat="1">
      <c r="A377" s="37"/>
      <c r="B377" s="38"/>
      <c r="C377" s="39"/>
      <c r="D377" s="209" t="s">
        <v>314</v>
      </c>
      <c r="E377" s="39"/>
      <c r="F377" s="247" t="s">
        <v>636</v>
      </c>
      <c r="G377" s="39"/>
      <c r="H377" s="39"/>
      <c r="I377" s="211"/>
      <c r="J377" s="39"/>
      <c r="K377" s="39"/>
      <c r="L377" s="43"/>
      <c r="M377" s="212"/>
      <c r="N377" s="213"/>
      <c r="O377" s="83"/>
      <c r="P377" s="83"/>
      <c r="Q377" s="83"/>
      <c r="R377" s="83"/>
      <c r="S377" s="83"/>
      <c r="T377" s="84"/>
      <c r="U377" s="37"/>
      <c r="V377" s="37"/>
      <c r="W377" s="37"/>
      <c r="X377" s="37"/>
      <c r="Y377" s="37"/>
      <c r="Z377" s="37"/>
      <c r="AA377" s="37"/>
      <c r="AB377" s="37"/>
      <c r="AC377" s="37"/>
      <c r="AD377" s="37"/>
      <c r="AE377" s="37"/>
      <c r="AT377" s="16" t="s">
        <v>314</v>
      </c>
      <c r="AU377" s="16" t="s">
        <v>14</v>
      </c>
    </row>
    <row r="378" s="12" customFormat="1">
      <c r="A378" s="12"/>
      <c r="B378" s="216"/>
      <c r="C378" s="217"/>
      <c r="D378" s="209" t="s">
        <v>160</v>
      </c>
      <c r="E378" s="218" t="s">
        <v>19</v>
      </c>
      <c r="F378" s="219" t="s">
        <v>161</v>
      </c>
      <c r="G378" s="217"/>
      <c r="H378" s="218" t="s">
        <v>19</v>
      </c>
      <c r="I378" s="220"/>
      <c r="J378" s="217"/>
      <c r="K378" s="217"/>
      <c r="L378" s="221"/>
      <c r="M378" s="222"/>
      <c r="N378" s="223"/>
      <c r="O378" s="223"/>
      <c r="P378" s="223"/>
      <c r="Q378" s="223"/>
      <c r="R378" s="223"/>
      <c r="S378" s="223"/>
      <c r="T378" s="224"/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T378" s="225" t="s">
        <v>160</v>
      </c>
      <c r="AU378" s="225" t="s">
        <v>14</v>
      </c>
      <c r="AV378" s="12" t="s">
        <v>14</v>
      </c>
      <c r="AW378" s="12" t="s">
        <v>35</v>
      </c>
      <c r="AX378" s="12" t="s">
        <v>76</v>
      </c>
      <c r="AY378" s="225" t="s">
        <v>149</v>
      </c>
    </row>
    <row r="379" s="13" customFormat="1">
      <c r="A379" s="13"/>
      <c r="B379" s="226"/>
      <c r="C379" s="227"/>
      <c r="D379" s="209" t="s">
        <v>160</v>
      </c>
      <c r="E379" s="228" t="s">
        <v>637</v>
      </c>
      <c r="F379" s="229" t="s">
        <v>638</v>
      </c>
      <c r="G379" s="227"/>
      <c r="H379" s="230">
        <v>1755.4000000000001</v>
      </c>
      <c r="I379" s="231"/>
      <c r="J379" s="227"/>
      <c r="K379" s="227"/>
      <c r="L379" s="232"/>
      <c r="M379" s="233"/>
      <c r="N379" s="234"/>
      <c r="O379" s="234"/>
      <c r="P379" s="234"/>
      <c r="Q379" s="234"/>
      <c r="R379" s="234"/>
      <c r="S379" s="234"/>
      <c r="T379" s="235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36" t="s">
        <v>160</v>
      </c>
      <c r="AU379" s="236" t="s">
        <v>14</v>
      </c>
      <c r="AV379" s="13" t="s">
        <v>96</v>
      </c>
      <c r="AW379" s="13" t="s">
        <v>35</v>
      </c>
      <c r="AX379" s="13" t="s">
        <v>76</v>
      </c>
      <c r="AY379" s="236" t="s">
        <v>149</v>
      </c>
    </row>
    <row r="380" s="13" customFormat="1">
      <c r="A380" s="13"/>
      <c r="B380" s="226"/>
      <c r="C380" s="227"/>
      <c r="D380" s="209" t="s">
        <v>160</v>
      </c>
      <c r="E380" s="228" t="s">
        <v>639</v>
      </c>
      <c r="F380" s="229" t="s">
        <v>640</v>
      </c>
      <c r="G380" s="227"/>
      <c r="H380" s="230">
        <v>1755.4000000000001</v>
      </c>
      <c r="I380" s="231"/>
      <c r="J380" s="227"/>
      <c r="K380" s="227"/>
      <c r="L380" s="232"/>
      <c r="M380" s="233"/>
      <c r="N380" s="234"/>
      <c r="O380" s="234"/>
      <c r="P380" s="234"/>
      <c r="Q380" s="234"/>
      <c r="R380" s="234"/>
      <c r="S380" s="234"/>
      <c r="T380" s="235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36" t="s">
        <v>160</v>
      </c>
      <c r="AU380" s="236" t="s">
        <v>14</v>
      </c>
      <c r="AV380" s="13" t="s">
        <v>96</v>
      </c>
      <c r="AW380" s="13" t="s">
        <v>35</v>
      </c>
      <c r="AX380" s="13" t="s">
        <v>14</v>
      </c>
      <c r="AY380" s="236" t="s">
        <v>149</v>
      </c>
    </row>
    <row r="381" s="11" customFormat="1" ht="25.92" customHeight="1">
      <c r="A381" s="11"/>
      <c r="B381" s="182"/>
      <c r="C381" s="183"/>
      <c r="D381" s="184" t="s">
        <v>75</v>
      </c>
      <c r="E381" s="185" t="s">
        <v>222</v>
      </c>
      <c r="F381" s="185" t="s">
        <v>641</v>
      </c>
      <c r="G381" s="183"/>
      <c r="H381" s="183"/>
      <c r="I381" s="186"/>
      <c r="J381" s="187">
        <f>BK381</f>
        <v>0</v>
      </c>
      <c r="K381" s="183"/>
      <c r="L381" s="188"/>
      <c r="M381" s="189"/>
      <c r="N381" s="190"/>
      <c r="O381" s="190"/>
      <c r="P381" s="191">
        <f>SUM(P382:P394)</f>
        <v>0</v>
      </c>
      <c r="Q381" s="190"/>
      <c r="R381" s="191">
        <f>SUM(R382:R394)</f>
        <v>2.4299000000000004</v>
      </c>
      <c r="S381" s="190"/>
      <c r="T381" s="192">
        <f>SUM(T382:T394)</f>
        <v>0</v>
      </c>
      <c r="U381" s="11"/>
      <c r="V381" s="11"/>
      <c r="W381" s="11"/>
      <c r="X381" s="11"/>
      <c r="Y381" s="11"/>
      <c r="Z381" s="11"/>
      <c r="AA381" s="11"/>
      <c r="AB381" s="11"/>
      <c r="AC381" s="11"/>
      <c r="AD381" s="11"/>
      <c r="AE381" s="11"/>
      <c r="AR381" s="193" t="s">
        <v>14</v>
      </c>
      <c r="AT381" s="194" t="s">
        <v>75</v>
      </c>
      <c r="AU381" s="194" t="s">
        <v>76</v>
      </c>
      <c r="AY381" s="193" t="s">
        <v>149</v>
      </c>
      <c r="BK381" s="195">
        <f>SUM(BK382:BK394)</f>
        <v>0</v>
      </c>
    </row>
    <row r="382" s="2" customFormat="1" ht="21.75" customHeight="1">
      <c r="A382" s="37"/>
      <c r="B382" s="38"/>
      <c r="C382" s="196" t="s">
        <v>642</v>
      </c>
      <c r="D382" s="196" t="s">
        <v>150</v>
      </c>
      <c r="E382" s="197" t="s">
        <v>643</v>
      </c>
      <c r="F382" s="198" t="s">
        <v>644</v>
      </c>
      <c r="G382" s="199" t="s">
        <v>439</v>
      </c>
      <c r="H382" s="200">
        <v>9</v>
      </c>
      <c r="I382" s="201"/>
      <c r="J382" s="202">
        <f>ROUND(I382*H382,2)</f>
        <v>0</v>
      </c>
      <c r="K382" s="198" t="s">
        <v>154</v>
      </c>
      <c r="L382" s="43"/>
      <c r="M382" s="203" t="s">
        <v>19</v>
      </c>
      <c r="N382" s="204" t="s">
        <v>47</v>
      </c>
      <c r="O382" s="83"/>
      <c r="P382" s="205">
        <f>O382*H382</f>
        <v>0</v>
      </c>
      <c r="Q382" s="205">
        <v>1.0000000000000001E-05</v>
      </c>
      <c r="R382" s="205">
        <f>Q382*H382</f>
        <v>9.0000000000000006E-05</v>
      </c>
      <c r="S382" s="205">
        <v>0</v>
      </c>
      <c r="T382" s="206">
        <f>S382*H382</f>
        <v>0</v>
      </c>
      <c r="U382" s="37"/>
      <c r="V382" s="37"/>
      <c r="W382" s="37"/>
      <c r="X382" s="37"/>
      <c r="Y382" s="37"/>
      <c r="Z382" s="37"/>
      <c r="AA382" s="37"/>
      <c r="AB382" s="37"/>
      <c r="AC382" s="37"/>
      <c r="AD382" s="37"/>
      <c r="AE382" s="37"/>
      <c r="AR382" s="207" t="s">
        <v>148</v>
      </c>
      <c r="AT382" s="207" t="s">
        <v>150</v>
      </c>
      <c r="AU382" s="207" t="s">
        <v>14</v>
      </c>
      <c r="AY382" s="16" t="s">
        <v>149</v>
      </c>
      <c r="BE382" s="208">
        <f>IF(N382="základní",J382,0)</f>
        <v>0</v>
      </c>
      <c r="BF382" s="208">
        <f>IF(N382="snížená",J382,0)</f>
        <v>0</v>
      </c>
      <c r="BG382" s="208">
        <f>IF(N382="zákl. přenesená",J382,0)</f>
        <v>0</v>
      </c>
      <c r="BH382" s="208">
        <f>IF(N382="sníž. přenesená",J382,0)</f>
        <v>0</v>
      </c>
      <c r="BI382" s="208">
        <f>IF(N382="nulová",J382,0)</f>
        <v>0</v>
      </c>
      <c r="BJ382" s="16" t="s">
        <v>14</v>
      </c>
      <c r="BK382" s="208">
        <f>ROUND(I382*H382,2)</f>
        <v>0</v>
      </c>
      <c r="BL382" s="16" t="s">
        <v>148</v>
      </c>
      <c r="BM382" s="207" t="s">
        <v>645</v>
      </c>
    </row>
    <row r="383" s="2" customFormat="1">
      <c r="A383" s="37"/>
      <c r="B383" s="38"/>
      <c r="C383" s="39"/>
      <c r="D383" s="209" t="s">
        <v>156</v>
      </c>
      <c r="E383" s="39"/>
      <c r="F383" s="210" t="s">
        <v>646</v>
      </c>
      <c r="G383" s="39"/>
      <c r="H383" s="39"/>
      <c r="I383" s="211"/>
      <c r="J383" s="39"/>
      <c r="K383" s="39"/>
      <c r="L383" s="43"/>
      <c r="M383" s="212"/>
      <c r="N383" s="213"/>
      <c r="O383" s="83"/>
      <c r="P383" s="83"/>
      <c r="Q383" s="83"/>
      <c r="R383" s="83"/>
      <c r="S383" s="83"/>
      <c r="T383" s="84"/>
      <c r="U383" s="37"/>
      <c r="V383" s="37"/>
      <c r="W383" s="37"/>
      <c r="X383" s="37"/>
      <c r="Y383" s="37"/>
      <c r="Z383" s="37"/>
      <c r="AA383" s="37"/>
      <c r="AB383" s="37"/>
      <c r="AC383" s="37"/>
      <c r="AD383" s="37"/>
      <c r="AE383" s="37"/>
      <c r="AT383" s="16" t="s">
        <v>156</v>
      </c>
      <c r="AU383" s="16" t="s">
        <v>14</v>
      </c>
    </row>
    <row r="384" s="2" customFormat="1">
      <c r="A384" s="37"/>
      <c r="B384" s="38"/>
      <c r="C384" s="39"/>
      <c r="D384" s="214" t="s">
        <v>158</v>
      </c>
      <c r="E384" s="39"/>
      <c r="F384" s="215" t="s">
        <v>647</v>
      </c>
      <c r="G384" s="39"/>
      <c r="H384" s="39"/>
      <c r="I384" s="211"/>
      <c r="J384" s="39"/>
      <c r="K384" s="39"/>
      <c r="L384" s="43"/>
      <c r="M384" s="212"/>
      <c r="N384" s="213"/>
      <c r="O384" s="83"/>
      <c r="P384" s="83"/>
      <c r="Q384" s="83"/>
      <c r="R384" s="83"/>
      <c r="S384" s="83"/>
      <c r="T384" s="84"/>
      <c r="U384" s="37"/>
      <c r="V384" s="37"/>
      <c r="W384" s="37"/>
      <c r="X384" s="37"/>
      <c r="Y384" s="37"/>
      <c r="Z384" s="37"/>
      <c r="AA384" s="37"/>
      <c r="AB384" s="37"/>
      <c r="AC384" s="37"/>
      <c r="AD384" s="37"/>
      <c r="AE384" s="37"/>
      <c r="AT384" s="16" t="s">
        <v>158</v>
      </c>
      <c r="AU384" s="16" t="s">
        <v>14</v>
      </c>
    </row>
    <row r="385" s="2" customFormat="1" ht="16.5" customHeight="1">
      <c r="A385" s="37"/>
      <c r="B385" s="38"/>
      <c r="C385" s="237" t="s">
        <v>648</v>
      </c>
      <c r="D385" s="237" t="s">
        <v>281</v>
      </c>
      <c r="E385" s="238" t="s">
        <v>649</v>
      </c>
      <c r="F385" s="239" t="s">
        <v>650</v>
      </c>
      <c r="G385" s="240" t="s">
        <v>439</v>
      </c>
      <c r="H385" s="241">
        <v>9</v>
      </c>
      <c r="I385" s="242"/>
      <c r="J385" s="243">
        <f>ROUND(I385*H385,2)</f>
        <v>0</v>
      </c>
      <c r="K385" s="239" t="s">
        <v>154</v>
      </c>
      <c r="L385" s="244"/>
      <c r="M385" s="245" t="s">
        <v>19</v>
      </c>
      <c r="N385" s="246" t="s">
        <v>47</v>
      </c>
      <c r="O385" s="83"/>
      <c r="P385" s="205">
        <f>O385*H385</f>
        <v>0</v>
      </c>
      <c r="Q385" s="205">
        <v>0.0025899999999999999</v>
      </c>
      <c r="R385" s="205">
        <f>Q385*H385</f>
        <v>0.023309999999999997</v>
      </c>
      <c r="S385" s="205">
        <v>0</v>
      </c>
      <c r="T385" s="206">
        <f>S385*H385</f>
        <v>0</v>
      </c>
      <c r="U385" s="37"/>
      <c r="V385" s="37"/>
      <c r="W385" s="37"/>
      <c r="X385" s="37"/>
      <c r="Y385" s="37"/>
      <c r="Z385" s="37"/>
      <c r="AA385" s="37"/>
      <c r="AB385" s="37"/>
      <c r="AC385" s="37"/>
      <c r="AD385" s="37"/>
      <c r="AE385" s="37"/>
      <c r="AR385" s="207" t="s">
        <v>222</v>
      </c>
      <c r="AT385" s="207" t="s">
        <v>281</v>
      </c>
      <c r="AU385" s="207" t="s">
        <v>14</v>
      </c>
      <c r="AY385" s="16" t="s">
        <v>149</v>
      </c>
      <c r="BE385" s="208">
        <f>IF(N385="základní",J385,0)</f>
        <v>0</v>
      </c>
      <c r="BF385" s="208">
        <f>IF(N385="snížená",J385,0)</f>
        <v>0</v>
      </c>
      <c r="BG385" s="208">
        <f>IF(N385="zákl. přenesená",J385,0)</f>
        <v>0</v>
      </c>
      <c r="BH385" s="208">
        <f>IF(N385="sníž. přenesená",J385,0)</f>
        <v>0</v>
      </c>
      <c r="BI385" s="208">
        <f>IF(N385="nulová",J385,0)</f>
        <v>0</v>
      </c>
      <c r="BJ385" s="16" t="s">
        <v>14</v>
      </c>
      <c r="BK385" s="208">
        <f>ROUND(I385*H385,2)</f>
        <v>0</v>
      </c>
      <c r="BL385" s="16" t="s">
        <v>148</v>
      </c>
      <c r="BM385" s="207" t="s">
        <v>651</v>
      </c>
    </row>
    <row r="386" s="2" customFormat="1">
      <c r="A386" s="37"/>
      <c r="B386" s="38"/>
      <c r="C386" s="39"/>
      <c r="D386" s="209" t="s">
        <v>156</v>
      </c>
      <c r="E386" s="39"/>
      <c r="F386" s="210" t="s">
        <v>650</v>
      </c>
      <c r="G386" s="39"/>
      <c r="H386" s="39"/>
      <c r="I386" s="211"/>
      <c r="J386" s="39"/>
      <c r="K386" s="39"/>
      <c r="L386" s="43"/>
      <c r="M386" s="212"/>
      <c r="N386" s="213"/>
      <c r="O386" s="83"/>
      <c r="P386" s="83"/>
      <c r="Q386" s="83"/>
      <c r="R386" s="83"/>
      <c r="S386" s="83"/>
      <c r="T386" s="84"/>
      <c r="U386" s="37"/>
      <c r="V386" s="37"/>
      <c r="W386" s="37"/>
      <c r="X386" s="37"/>
      <c r="Y386" s="37"/>
      <c r="Z386" s="37"/>
      <c r="AA386" s="37"/>
      <c r="AB386" s="37"/>
      <c r="AC386" s="37"/>
      <c r="AD386" s="37"/>
      <c r="AE386" s="37"/>
      <c r="AT386" s="16" t="s">
        <v>156</v>
      </c>
      <c r="AU386" s="16" t="s">
        <v>14</v>
      </c>
    </row>
    <row r="387" s="2" customFormat="1" ht="24.15" customHeight="1">
      <c r="A387" s="37"/>
      <c r="B387" s="38"/>
      <c r="C387" s="196" t="s">
        <v>652</v>
      </c>
      <c r="D387" s="196" t="s">
        <v>150</v>
      </c>
      <c r="E387" s="197" t="s">
        <v>653</v>
      </c>
      <c r="F387" s="198" t="s">
        <v>654</v>
      </c>
      <c r="G387" s="199" t="s">
        <v>484</v>
      </c>
      <c r="H387" s="200">
        <v>10</v>
      </c>
      <c r="I387" s="201"/>
      <c r="J387" s="202">
        <f>ROUND(I387*H387,2)</f>
        <v>0</v>
      </c>
      <c r="K387" s="198" t="s">
        <v>154</v>
      </c>
      <c r="L387" s="43"/>
      <c r="M387" s="203" t="s">
        <v>19</v>
      </c>
      <c r="N387" s="204" t="s">
        <v>47</v>
      </c>
      <c r="O387" s="83"/>
      <c r="P387" s="205">
        <f>O387*H387</f>
        <v>0</v>
      </c>
      <c r="Q387" s="205">
        <v>1.0000000000000001E-05</v>
      </c>
      <c r="R387" s="205">
        <f>Q387*H387</f>
        <v>0.00010000000000000001</v>
      </c>
      <c r="S387" s="205">
        <v>0</v>
      </c>
      <c r="T387" s="206">
        <f>S387*H387</f>
        <v>0</v>
      </c>
      <c r="U387" s="37"/>
      <c r="V387" s="37"/>
      <c r="W387" s="37"/>
      <c r="X387" s="37"/>
      <c r="Y387" s="37"/>
      <c r="Z387" s="37"/>
      <c r="AA387" s="37"/>
      <c r="AB387" s="37"/>
      <c r="AC387" s="37"/>
      <c r="AD387" s="37"/>
      <c r="AE387" s="37"/>
      <c r="AR387" s="207" t="s">
        <v>148</v>
      </c>
      <c r="AT387" s="207" t="s">
        <v>150</v>
      </c>
      <c r="AU387" s="207" t="s">
        <v>14</v>
      </c>
      <c r="AY387" s="16" t="s">
        <v>149</v>
      </c>
      <c r="BE387" s="208">
        <f>IF(N387="základní",J387,0)</f>
        <v>0</v>
      </c>
      <c r="BF387" s="208">
        <f>IF(N387="snížená",J387,0)</f>
        <v>0</v>
      </c>
      <c r="BG387" s="208">
        <f>IF(N387="zákl. přenesená",J387,0)</f>
        <v>0</v>
      </c>
      <c r="BH387" s="208">
        <f>IF(N387="sníž. přenesená",J387,0)</f>
        <v>0</v>
      </c>
      <c r="BI387" s="208">
        <f>IF(N387="nulová",J387,0)</f>
        <v>0</v>
      </c>
      <c r="BJ387" s="16" t="s">
        <v>14</v>
      </c>
      <c r="BK387" s="208">
        <f>ROUND(I387*H387,2)</f>
        <v>0</v>
      </c>
      <c r="BL387" s="16" t="s">
        <v>148</v>
      </c>
      <c r="BM387" s="207" t="s">
        <v>655</v>
      </c>
    </row>
    <row r="388" s="2" customFormat="1">
      <c r="A388" s="37"/>
      <c r="B388" s="38"/>
      <c r="C388" s="39"/>
      <c r="D388" s="209" t="s">
        <v>156</v>
      </c>
      <c r="E388" s="39"/>
      <c r="F388" s="210" t="s">
        <v>656</v>
      </c>
      <c r="G388" s="39"/>
      <c r="H388" s="39"/>
      <c r="I388" s="211"/>
      <c r="J388" s="39"/>
      <c r="K388" s="39"/>
      <c r="L388" s="43"/>
      <c r="M388" s="212"/>
      <c r="N388" s="213"/>
      <c r="O388" s="83"/>
      <c r="P388" s="83"/>
      <c r="Q388" s="83"/>
      <c r="R388" s="83"/>
      <c r="S388" s="83"/>
      <c r="T388" s="84"/>
      <c r="U388" s="37"/>
      <c r="V388" s="37"/>
      <c r="W388" s="37"/>
      <c r="X388" s="37"/>
      <c r="Y388" s="37"/>
      <c r="Z388" s="37"/>
      <c r="AA388" s="37"/>
      <c r="AB388" s="37"/>
      <c r="AC388" s="37"/>
      <c r="AD388" s="37"/>
      <c r="AE388" s="37"/>
      <c r="AT388" s="16" t="s">
        <v>156</v>
      </c>
      <c r="AU388" s="16" t="s">
        <v>14</v>
      </c>
    </row>
    <row r="389" s="2" customFormat="1">
      <c r="A389" s="37"/>
      <c r="B389" s="38"/>
      <c r="C389" s="39"/>
      <c r="D389" s="214" t="s">
        <v>158</v>
      </c>
      <c r="E389" s="39"/>
      <c r="F389" s="215" t="s">
        <v>657</v>
      </c>
      <c r="G389" s="39"/>
      <c r="H389" s="39"/>
      <c r="I389" s="211"/>
      <c r="J389" s="39"/>
      <c r="K389" s="39"/>
      <c r="L389" s="43"/>
      <c r="M389" s="212"/>
      <c r="N389" s="213"/>
      <c r="O389" s="83"/>
      <c r="P389" s="83"/>
      <c r="Q389" s="83"/>
      <c r="R389" s="83"/>
      <c r="S389" s="83"/>
      <c r="T389" s="84"/>
      <c r="U389" s="37"/>
      <c r="V389" s="37"/>
      <c r="W389" s="37"/>
      <c r="X389" s="37"/>
      <c r="Y389" s="37"/>
      <c r="Z389" s="37"/>
      <c r="AA389" s="37"/>
      <c r="AB389" s="37"/>
      <c r="AC389" s="37"/>
      <c r="AD389" s="37"/>
      <c r="AE389" s="37"/>
      <c r="AT389" s="16" t="s">
        <v>158</v>
      </c>
      <c r="AU389" s="16" t="s">
        <v>14</v>
      </c>
    </row>
    <row r="390" s="2" customFormat="1" ht="16.5" customHeight="1">
      <c r="A390" s="37"/>
      <c r="B390" s="38"/>
      <c r="C390" s="196" t="s">
        <v>658</v>
      </c>
      <c r="D390" s="196" t="s">
        <v>150</v>
      </c>
      <c r="E390" s="197" t="s">
        <v>659</v>
      </c>
      <c r="F390" s="198" t="s">
        <v>660</v>
      </c>
      <c r="G390" s="199" t="s">
        <v>484</v>
      </c>
      <c r="H390" s="200">
        <v>10</v>
      </c>
      <c r="I390" s="201"/>
      <c r="J390" s="202">
        <f>ROUND(I390*H390,2)</f>
        <v>0</v>
      </c>
      <c r="K390" s="198" t="s">
        <v>154</v>
      </c>
      <c r="L390" s="43"/>
      <c r="M390" s="203" t="s">
        <v>19</v>
      </c>
      <c r="N390" s="204" t="s">
        <v>47</v>
      </c>
      <c r="O390" s="83"/>
      <c r="P390" s="205">
        <f>O390*H390</f>
        <v>0</v>
      </c>
      <c r="Q390" s="205">
        <v>0.21734000000000001</v>
      </c>
      <c r="R390" s="205">
        <f>Q390*H390</f>
        <v>2.1734</v>
      </c>
      <c r="S390" s="205">
        <v>0</v>
      </c>
      <c r="T390" s="206">
        <f>S390*H390</f>
        <v>0</v>
      </c>
      <c r="U390" s="37"/>
      <c r="V390" s="37"/>
      <c r="W390" s="37"/>
      <c r="X390" s="37"/>
      <c r="Y390" s="37"/>
      <c r="Z390" s="37"/>
      <c r="AA390" s="37"/>
      <c r="AB390" s="37"/>
      <c r="AC390" s="37"/>
      <c r="AD390" s="37"/>
      <c r="AE390" s="37"/>
      <c r="AR390" s="207" t="s">
        <v>148</v>
      </c>
      <c r="AT390" s="207" t="s">
        <v>150</v>
      </c>
      <c r="AU390" s="207" t="s">
        <v>14</v>
      </c>
      <c r="AY390" s="16" t="s">
        <v>149</v>
      </c>
      <c r="BE390" s="208">
        <f>IF(N390="základní",J390,0)</f>
        <v>0</v>
      </c>
      <c r="BF390" s="208">
        <f>IF(N390="snížená",J390,0)</f>
        <v>0</v>
      </c>
      <c r="BG390" s="208">
        <f>IF(N390="zákl. přenesená",J390,0)</f>
        <v>0</v>
      </c>
      <c r="BH390" s="208">
        <f>IF(N390="sníž. přenesená",J390,0)</f>
        <v>0</v>
      </c>
      <c r="BI390" s="208">
        <f>IF(N390="nulová",J390,0)</f>
        <v>0</v>
      </c>
      <c r="BJ390" s="16" t="s">
        <v>14</v>
      </c>
      <c r="BK390" s="208">
        <f>ROUND(I390*H390,2)</f>
        <v>0</v>
      </c>
      <c r="BL390" s="16" t="s">
        <v>148</v>
      </c>
      <c r="BM390" s="207" t="s">
        <v>661</v>
      </c>
    </row>
    <row r="391" s="2" customFormat="1">
      <c r="A391" s="37"/>
      <c r="B391" s="38"/>
      <c r="C391" s="39"/>
      <c r="D391" s="209" t="s">
        <v>156</v>
      </c>
      <c r="E391" s="39"/>
      <c r="F391" s="210" t="s">
        <v>662</v>
      </c>
      <c r="G391" s="39"/>
      <c r="H391" s="39"/>
      <c r="I391" s="211"/>
      <c r="J391" s="39"/>
      <c r="K391" s="39"/>
      <c r="L391" s="43"/>
      <c r="M391" s="212"/>
      <c r="N391" s="213"/>
      <c r="O391" s="83"/>
      <c r="P391" s="83"/>
      <c r="Q391" s="83"/>
      <c r="R391" s="83"/>
      <c r="S391" s="83"/>
      <c r="T391" s="84"/>
      <c r="U391" s="37"/>
      <c r="V391" s="37"/>
      <c r="W391" s="37"/>
      <c r="X391" s="37"/>
      <c r="Y391" s="37"/>
      <c r="Z391" s="37"/>
      <c r="AA391" s="37"/>
      <c r="AB391" s="37"/>
      <c r="AC391" s="37"/>
      <c r="AD391" s="37"/>
      <c r="AE391" s="37"/>
      <c r="AT391" s="16" t="s">
        <v>156</v>
      </c>
      <c r="AU391" s="16" t="s">
        <v>14</v>
      </c>
    </row>
    <row r="392" s="2" customFormat="1">
      <c r="A392" s="37"/>
      <c r="B392" s="38"/>
      <c r="C392" s="39"/>
      <c r="D392" s="214" t="s">
        <v>158</v>
      </c>
      <c r="E392" s="39"/>
      <c r="F392" s="215" t="s">
        <v>663</v>
      </c>
      <c r="G392" s="39"/>
      <c r="H392" s="39"/>
      <c r="I392" s="211"/>
      <c r="J392" s="39"/>
      <c r="K392" s="39"/>
      <c r="L392" s="43"/>
      <c r="M392" s="212"/>
      <c r="N392" s="213"/>
      <c r="O392" s="83"/>
      <c r="P392" s="83"/>
      <c r="Q392" s="83"/>
      <c r="R392" s="83"/>
      <c r="S392" s="83"/>
      <c r="T392" s="84"/>
      <c r="U392" s="37"/>
      <c r="V392" s="37"/>
      <c r="W392" s="37"/>
      <c r="X392" s="37"/>
      <c r="Y392" s="37"/>
      <c r="Z392" s="37"/>
      <c r="AA392" s="37"/>
      <c r="AB392" s="37"/>
      <c r="AC392" s="37"/>
      <c r="AD392" s="37"/>
      <c r="AE392" s="37"/>
      <c r="AT392" s="16" t="s">
        <v>158</v>
      </c>
      <c r="AU392" s="16" t="s">
        <v>14</v>
      </c>
    </row>
    <row r="393" s="2" customFormat="1" ht="24.15" customHeight="1">
      <c r="A393" s="37"/>
      <c r="B393" s="38"/>
      <c r="C393" s="237" t="s">
        <v>664</v>
      </c>
      <c r="D393" s="237" t="s">
        <v>281</v>
      </c>
      <c r="E393" s="238" t="s">
        <v>665</v>
      </c>
      <c r="F393" s="239" t="s">
        <v>666</v>
      </c>
      <c r="G393" s="240" t="s">
        <v>484</v>
      </c>
      <c r="H393" s="241">
        <v>10</v>
      </c>
      <c r="I393" s="242"/>
      <c r="J393" s="243">
        <f>ROUND(I393*H393,2)</f>
        <v>0</v>
      </c>
      <c r="K393" s="239" t="s">
        <v>154</v>
      </c>
      <c r="L393" s="244"/>
      <c r="M393" s="245" t="s">
        <v>19</v>
      </c>
      <c r="N393" s="246" t="s">
        <v>47</v>
      </c>
      <c r="O393" s="83"/>
      <c r="P393" s="205">
        <f>O393*H393</f>
        <v>0</v>
      </c>
      <c r="Q393" s="205">
        <v>0.023300000000000001</v>
      </c>
      <c r="R393" s="205">
        <f>Q393*H393</f>
        <v>0.23300000000000001</v>
      </c>
      <c r="S393" s="205">
        <v>0</v>
      </c>
      <c r="T393" s="206">
        <f>S393*H393</f>
        <v>0</v>
      </c>
      <c r="U393" s="37"/>
      <c r="V393" s="37"/>
      <c r="W393" s="37"/>
      <c r="X393" s="37"/>
      <c r="Y393" s="37"/>
      <c r="Z393" s="37"/>
      <c r="AA393" s="37"/>
      <c r="AB393" s="37"/>
      <c r="AC393" s="37"/>
      <c r="AD393" s="37"/>
      <c r="AE393" s="37"/>
      <c r="AR393" s="207" t="s">
        <v>222</v>
      </c>
      <c r="AT393" s="207" t="s">
        <v>281</v>
      </c>
      <c r="AU393" s="207" t="s">
        <v>14</v>
      </c>
      <c r="AY393" s="16" t="s">
        <v>149</v>
      </c>
      <c r="BE393" s="208">
        <f>IF(N393="základní",J393,0)</f>
        <v>0</v>
      </c>
      <c r="BF393" s="208">
        <f>IF(N393="snížená",J393,0)</f>
        <v>0</v>
      </c>
      <c r="BG393" s="208">
        <f>IF(N393="zákl. přenesená",J393,0)</f>
        <v>0</v>
      </c>
      <c r="BH393" s="208">
        <f>IF(N393="sníž. přenesená",J393,0)</f>
        <v>0</v>
      </c>
      <c r="BI393" s="208">
        <f>IF(N393="nulová",J393,0)</f>
        <v>0</v>
      </c>
      <c r="BJ393" s="16" t="s">
        <v>14</v>
      </c>
      <c r="BK393" s="208">
        <f>ROUND(I393*H393,2)</f>
        <v>0</v>
      </c>
      <c r="BL393" s="16" t="s">
        <v>148</v>
      </c>
      <c r="BM393" s="207" t="s">
        <v>667</v>
      </c>
    </row>
    <row r="394" s="2" customFormat="1">
      <c r="A394" s="37"/>
      <c r="B394" s="38"/>
      <c r="C394" s="39"/>
      <c r="D394" s="209" t="s">
        <v>156</v>
      </c>
      <c r="E394" s="39"/>
      <c r="F394" s="210" t="s">
        <v>666</v>
      </c>
      <c r="G394" s="39"/>
      <c r="H394" s="39"/>
      <c r="I394" s="211"/>
      <c r="J394" s="39"/>
      <c r="K394" s="39"/>
      <c r="L394" s="43"/>
      <c r="M394" s="212"/>
      <c r="N394" s="213"/>
      <c r="O394" s="83"/>
      <c r="P394" s="83"/>
      <c r="Q394" s="83"/>
      <c r="R394" s="83"/>
      <c r="S394" s="83"/>
      <c r="T394" s="84"/>
      <c r="U394" s="37"/>
      <c r="V394" s="37"/>
      <c r="W394" s="37"/>
      <c r="X394" s="37"/>
      <c r="Y394" s="37"/>
      <c r="Z394" s="37"/>
      <c r="AA394" s="37"/>
      <c r="AB394" s="37"/>
      <c r="AC394" s="37"/>
      <c r="AD394" s="37"/>
      <c r="AE394" s="37"/>
      <c r="AT394" s="16" t="s">
        <v>156</v>
      </c>
      <c r="AU394" s="16" t="s">
        <v>14</v>
      </c>
    </row>
    <row r="395" s="11" customFormat="1" ht="25.92" customHeight="1">
      <c r="A395" s="11"/>
      <c r="B395" s="182"/>
      <c r="C395" s="183"/>
      <c r="D395" s="184" t="s">
        <v>75</v>
      </c>
      <c r="E395" s="185" t="s">
        <v>228</v>
      </c>
      <c r="F395" s="185" t="s">
        <v>668</v>
      </c>
      <c r="G395" s="183"/>
      <c r="H395" s="183"/>
      <c r="I395" s="186"/>
      <c r="J395" s="187">
        <f>BK395</f>
        <v>0</v>
      </c>
      <c r="K395" s="183"/>
      <c r="L395" s="188"/>
      <c r="M395" s="189"/>
      <c r="N395" s="190"/>
      <c r="O395" s="190"/>
      <c r="P395" s="191">
        <f>SUM(P396:P432)</f>
        <v>0</v>
      </c>
      <c r="Q395" s="190"/>
      <c r="R395" s="191">
        <f>SUM(R396:R432)</f>
        <v>30.488142399999997</v>
      </c>
      <c r="S395" s="190"/>
      <c r="T395" s="192">
        <f>SUM(T396:T432)</f>
        <v>8.8200000000000003</v>
      </c>
      <c r="U395" s="11"/>
      <c r="V395" s="11"/>
      <c r="W395" s="11"/>
      <c r="X395" s="11"/>
      <c r="Y395" s="11"/>
      <c r="Z395" s="11"/>
      <c r="AA395" s="11"/>
      <c r="AB395" s="11"/>
      <c r="AC395" s="11"/>
      <c r="AD395" s="11"/>
      <c r="AE395" s="11"/>
      <c r="AR395" s="193" t="s">
        <v>148</v>
      </c>
      <c r="AT395" s="194" t="s">
        <v>75</v>
      </c>
      <c r="AU395" s="194" t="s">
        <v>76</v>
      </c>
      <c r="AY395" s="193" t="s">
        <v>149</v>
      </c>
      <c r="BK395" s="195">
        <f>SUM(BK396:BK432)</f>
        <v>0</v>
      </c>
    </row>
    <row r="396" s="2" customFormat="1" ht="16.5" customHeight="1">
      <c r="A396" s="37"/>
      <c r="B396" s="38"/>
      <c r="C396" s="196" t="s">
        <v>669</v>
      </c>
      <c r="D396" s="196" t="s">
        <v>150</v>
      </c>
      <c r="E396" s="197" t="s">
        <v>670</v>
      </c>
      <c r="F396" s="198" t="s">
        <v>671</v>
      </c>
      <c r="G396" s="199" t="s">
        <v>672</v>
      </c>
      <c r="H396" s="200">
        <v>2</v>
      </c>
      <c r="I396" s="201"/>
      <c r="J396" s="202">
        <f>ROUND(I396*H396,2)</f>
        <v>0</v>
      </c>
      <c r="K396" s="198" t="s">
        <v>154</v>
      </c>
      <c r="L396" s="43"/>
      <c r="M396" s="203" t="s">
        <v>19</v>
      </c>
      <c r="N396" s="204" t="s">
        <v>47</v>
      </c>
      <c r="O396" s="83"/>
      <c r="P396" s="205">
        <f>O396*H396</f>
        <v>0</v>
      </c>
      <c r="Q396" s="205">
        <v>0</v>
      </c>
      <c r="R396" s="205">
        <f>Q396*H396</f>
        <v>0</v>
      </c>
      <c r="S396" s="205">
        <v>0</v>
      </c>
      <c r="T396" s="206">
        <f>S396*H396</f>
        <v>0</v>
      </c>
      <c r="U396" s="37"/>
      <c r="V396" s="37"/>
      <c r="W396" s="37"/>
      <c r="X396" s="37"/>
      <c r="Y396" s="37"/>
      <c r="Z396" s="37"/>
      <c r="AA396" s="37"/>
      <c r="AB396" s="37"/>
      <c r="AC396" s="37"/>
      <c r="AD396" s="37"/>
      <c r="AE396" s="37"/>
      <c r="AR396" s="207" t="s">
        <v>148</v>
      </c>
      <c r="AT396" s="207" t="s">
        <v>150</v>
      </c>
      <c r="AU396" s="207" t="s">
        <v>14</v>
      </c>
      <c r="AY396" s="16" t="s">
        <v>149</v>
      </c>
      <c r="BE396" s="208">
        <f>IF(N396="základní",J396,0)</f>
        <v>0</v>
      </c>
      <c r="BF396" s="208">
        <f>IF(N396="snížená",J396,0)</f>
        <v>0</v>
      </c>
      <c r="BG396" s="208">
        <f>IF(N396="zákl. přenesená",J396,0)</f>
        <v>0</v>
      </c>
      <c r="BH396" s="208">
        <f>IF(N396="sníž. přenesená",J396,0)</f>
        <v>0</v>
      </c>
      <c r="BI396" s="208">
        <f>IF(N396="nulová",J396,0)</f>
        <v>0</v>
      </c>
      <c r="BJ396" s="16" t="s">
        <v>14</v>
      </c>
      <c r="BK396" s="208">
        <f>ROUND(I396*H396,2)</f>
        <v>0</v>
      </c>
      <c r="BL396" s="16" t="s">
        <v>148</v>
      </c>
      <c r="BM396" s="207" t="s">
        <v>673</v>
      </c>
    </row>
    <row r="397" s="2" customFormat="1">
      <c r="A397" s="37"/>
      <c r="B397" s="38"/>
      <c r="C397" s="39"/>
      <c r="D397" s="209" t="s">
        <v>156</v>
      </c>
      <c r="E397" s="39"/>
      <c r="F397" s="210" t="s">
        <v>674</v>
      </c>
      <c r="G397" s="39"/>
      <c r="H397" s="39"/>
      <c r="I397" s="211"/>
      <c r="J397" s="39"/>
      <c r="K397" s="39"/>
      <c r="L397" s="43"/>
      <c r="M397" s="212"/>
      <c r="N397" s="213"/>
      <c r="O397" s="83"/>
      <c r="P397" s="83"/>
      <c r="Q397" s="83"/>
      <c r="R397" s="83"/>
      <c r="S397" s="83"/>
      <c r="T397" s="84"/>
      <c r="U397" s="37"/>
      <c r="V397" s="37"/>
      <c r="W397" s="37"/>
      <c r="X397" s="37"/>
      <c r="Y397" s="37"/>
      <c r="Z397" s="37"/>
      <c r="AA397" s="37"/>
      <c r="AB397" s="37"/>
      <c r="AC397" s="37"/>
      <c r="AD397" s="37"/>
      <c r="AE397" s="37"/>
      <c r="AT397" s="16" t="s">
        <v>156</v>
      </c>
      <c r="AU397" s="16" t="s">
        <v>14</v>
      </c>
    </row>
    <row r="398" s="2" customFormat="1">
      <c r="A398" s="37"/>
      <c r="B398" s="38"/>
      <c r="C398" s="39"/>
      <c r="D398" s="214" t="s">
        <v>158</v>
      </c>
      <c r="E398" s="39"/>
      <c r="F398" s="215" t="s">
        <v>675</v>
      </c>
      <c r="G398" s="39"/>
      <c r="H398" s="39"/>
      <c r="I398" s="211"/>
      <c r="J398" s="39"/>
      <c r="K398" s="39"/>
      <c r="L398" s="43"/>
      <c r="M398" s="212"/>
      <c r="N398" s="213"/>
      <c r="O398" s="83"/>
      <c r="P398" s="83"/>
      <c r="Q398" s="83"/>
      <c r="R398" s="83"/>
      <c r="S398" s="83"/>
      <c r="T398" s="84"/>
      <c r="U398" s="37"/>
      <c r="V398" s="37"/>
      <c r="W398" s="37"/>
      <c r="X398" s="37"/>
      <c r="Y398" s="37"/>
      <c r="Z398" s="37"/>
      <c r="AA398" s="37"/>
      <c r="AB398" s="37"/>
      <c r="AC398" s="37"/>
      <c r="AD398" s="37"/>
      <c r="AE398" s="37"/>
      <c r="AT398" s="16" t="s">
        <v>158</v>
      </c>
      <c r="AU398" s="16" t="s">
        <v>14</v>
      </c>
    </row>
    <row r="399" s="2" customFormat="1" ht="16.5" customHeight="1">
      <c r="A399" s="37"/>
      <c r="B399" s="38"/>
      <c r="C399" s="237" t="s">
        <v>676</v>
      </c>
      <c r="D399" s="237" t="s">
        <v>281</v>
      </c>
      <c r="E399" s="238" t="s">
        <v>677</v>
      </c>
      <c r="F399" s="239" t="s">
        <v>678</v>
      </c>
      <c r="G399" s="240" t="s">
        <v>672</v>
      </c>
      <c r="H399" s="241">
        <v>2</v>
      </c>
      <c r="I399" s="242"/>
      <c r="J399" s="243">
        <f>ROUND(I399*H399,2)</f>
        <v>0</v>
      </c>
      <c r="K399" s="239" t="s">
        <v>154</v>
      </c>
      <c r="L399" s="244"/>
      <c r="M399" s="245" t="s">
        <v>19</v>
      </c>
      <c r="N399" s="246" t="s">
        <v>47</v>
      </c>
      <c r="O399" s="83"/>
      <c r="P399" s="205">
        <f>O399*H399</f>
        <v>0</v>
      </c>
      <c r="Q399" s="205">
        <v>0.0020999999999999999</v>
      </c>
      <c r="R399" s="205">
        <f>Q399*H399</f>
        <v>0.0041999999999999997</v>
      </c>
      <c r="S399" s="205">
        <v>0</v>
      </c>
      <c r="T399" s="206">
        <f>S399*H399</f>
        <v>0</v>
      </c>
      <c r="U399" s="37"/>
      <c r="V399" s="37"/>
      <c r="W399" s="37"/>
      <c r="X399" s="37"/>
      <c r="Y399" s="37"/>
      <c r="Z399" s="37"/>
      <c r="AA399" s="37"/>
      <c r="AB399" s="37"/>
      <c r="AC399" s="37"/>
      <c r="AD399" s="37"/>
      <c r="AE399" s="37"/>
      <c r="AR399" s="207" t="s">
        <v>222</v>
      </c>
      <c r="AT399" s="207" t="s">
        <v>281</v>
      </c>
      <c r="AU399" s="207" t="s">
        <v>14</v>
      </c>
      <c r="AY399" s="16" t="s">
        <v>149</v>
      </c>
      <c r="BE399" s="208">
        <f>IF(N399="základní",J399,0)</f>
        <v>0</v>
      </c>
      <c r="BF399" s="208">
        <f>IF(N399="snížená",J399,0)</f>
        <v>0</v>
      </c>
      <c r="BG399" s="208">
        <f>IF(N399="zákl. přenesená",J399,0)</f>
        <v>0</v>
      </c>
      <c r="BH399" s="208">
        <f>IF(N399="sníž. přenesená",J399,0)</f>
        <v>0</v>
      </c>
      <c r="BI399" s="208">
        <f>IF(N399="nulová",J399,0)</f>
        <v>0</v>
      </c>
      <c r="BJ399" s="16" t="s">
        <v>14</v>
      </c>
      <c r="BK399" s="208">
        <f>ROUND(I399*H399,2)</f>
        <v>0</v>
      </c>
      <c r="BL399" s="16" t="s">
        <v>148</v>
      </c>
      <c r="BM399" s="207" t="s">
        <v>679</v>
      </c>
    </row>
    <row r="400" s="2" customFormat="1">
      <c r="A400" s="37"/>
      <c r="B400" s="38"/>
      <c r="C400" s="39"/>
      <c r="D400" s="209" t="s">
        <v>156</v>
      </c>
      <c r="E400" s="39"/>
      <c r="F400" s="210" t="s">
        <v>678</v>
      </c>
      <c r="G400" s="39"/>
      <c r="H400" s="39"/>
      <c r="I400" s="211"/>
      <c r="J400" s="39"/>
      <c r="K400" s="39"/>
      <c r="L400" s="43"/>
      <c r="M400" s="212"/>
      <c r="N400" s="213"/>
      <c r="O400" s="83"/>
      <c r="P400" s="83"/>
      <c r="Q400" s="83"/>
      <c r="R400" s="83"/>
      <c r="S400" s="83"/>
      <c r="T400" s="84"/>
      <c r="U400" s="37"/>
      <c r="V400" s="37"/>
      <c r="W400" s="37"/>
      <c r="X400" s="37"/>
      <c r="Y400" s="37"/>
      <c r="Z400" s="37"/>
      <c r="AA400" s="37"/>
      <c r="AB400" s="37"/>
      <c r="AC400" s="37"/>
      <c r="AD400" s="37"/>
      <c r="AE400" s="37"/>
      <c r="AT400" s="16" t="s">
        <v>156</v>
      </c>
      <c r="AU400" s="16" t="s">
        <v>14</v>
      </c>
    </row>
    <row r="401" s="2" customFormat="1" ht="21.75" customHeight="1">
      <c r="A401" s="37"/>
      <c r="B401" s="38"/>
      <c r="C401" s="196" t="s">
        <v>680</v>
      </c>
      <c r="D401" s="196" t="s">
        <v>150</v>
      </c>
      <c r="E401" s="197" t="s">
        <v>681</v>
      </c>
      <c r="F401" s="198" t="s">
        <v>682</v>
      </c>
      <c r="G401" s="199" t="s">
        <v>672</v>
      </c>
      <c r="H401" s="200">
        <v>2</v>
      </c>
      <c r="I401" s="201"/>
      <c r="J401" s="202">
        <f>ROUND(I401*H401,2)</f>
        <v>0</v>
      </c>
      <c r="K401" s="198" t="s">
        <v>154</v>
      </c>
      <c r="L401" s="43"/>
      <c r="M401" s="203" t="s">
        <v>19</v>
      </c>
      <c r="N401" s="204" t="s">
        <v>47</v>
      </c>
      <c r="O401" s="83"/>
      <c r="P401" s="205">
        <f>O401*H401</f>
        <v>0</v>
      </c>
      <c r="Q401" s="205">
        <v>6.2615499999999997</v>
      </c>
      <c r="R401" s="205">
        <f>Q401*H401</f>
        <v>12.5231</v>
      </c>
      <c r="S401" s="205">
        <v>0</v>
      </c>
      <c r="T401" s="206">
        <f>S401*H401</f>
        <v>0</v>
      </c>
      <c r="U401" s="37"/>
      <c r="V401" s="37"/>
      <c r="W401" s="37"/>
      <c r="X401" s="37"/>
      <c r="Y401" s="37"/>
      <c r="Z401" s="37"/>
      <c r="AA401" s="37"/>
      <c r="AB401" s="37"/>
      <c r="AC401" s="37"/>
      <c r="AD401" s="37"/>
      <c r="AE401" s="37"/>
      <c r="AR401" s="207" t="s">
        <v>148</v>
      </c>
      <c r="AT401" s="207" t="s">
        <v>150</v>
      </c>
      <c r="AU401" s="207" t="s">
        <v>14</v>
      </c>
      <c r="AY401" s="16" t="s">
        <v>149</v>
      </c>
      <c r="BE401" s="208">
        <f>IF(N401="základní",J401,0)</f>
        <v>0</v>
      </c>
      <c r="BF401" s="208">
        <f>IF(N401="snížená",J401,0)</f>
        <v>0</v>
      </c>
      <c r="BG401" s="208">
        <f>IF(N401="zákl. přenesená",J401,0)</f>
        <v>0</v>
      </c>
      <c r="BH401" s="208">
        <f>IF(N401="sníž. přenesená",J401,0)</f>
        <v>0</v>
      </c>
      <c r="BI401" s="208">
        <f>IF(N401="nulová",J401,0)</f>
        <v>0</v>
      </c>
      <c r="BJ401" s="16" t="s">
        <v>14</v>
      </c>
      <c r="BK401" s="208">
        <f>ROUND(I401*H401,2)</f>
        <v>0</v>
      </c>
      <c r="BL401" s="16" t="s">
        <v>148</v>
      </c>
      <c r="BM401" s="207" t="s">
        <v>683</v>
      </c>
    </row>
    <row r="402" s="2" customFormat="1">
      <c r="A402" s="37"/>
      <c r="B402" s="38"/>
      <c r="C402" s="39"/>
      <c r="D402" s="209" t="s">
        <v>156</v>
      </c>
      <c r="E402" s="39"/>
      <c r="F402" s="210" t="s">
        <v>684</v>
      </c>
      <c r="G402" s="39"/>
      <c r="H402" s="39"/>
      <c r="I402" s="211"/>
      <c r="J402" s="39"/>
      <c r="K402" s="39"/>
      <c r="L402" s="43"/>
      <c r="M402" s="212"/>
      <c r="N402" s="213"/>
      <c r="O402" s="83"/>
      <c r="P402" s="83"/>
      <c r="Q402" s="83"/>
      <c r="R402" s="83"/>
      <c r="S402" s="83"/>
      <c r="T402" s="84"/>
      <c r="U402" s="37"/>
      <c r="V402" s="37"/>
      <c r="W402" s="37"/>
      <c r="X402" s="37"/>
      <c r="Y402" s="37"/>
      <c r="Z402" s="37"/>
      <c r="AA402" s="37"/>
      <c r="AB402" s="37"/>
      <c r="AC402" s="37"/>
      <c r="AD402" s="37"/>
      <c r="AE402" s="37"/>
      <c r="AT402" s="16" t="s">
        <v>156</v>
      </c>
      <c r="AU402" s="16" t="s">
        <v>14</v>
      </c>
    </row>
    <row r="403" s="2" customFormat="1">
      <c r="A403" s="37"/>
      <c r="B403" s="38"/>
      <c r="C403" s="39"/>
      <c r="D403" s="214" t="s">
        <v>158</v>
      </c>
      <c r="E403" s="39"/>
      <c r="F403" s="215" t="s">
        <v>685</v>
      </c>
      <c r="G403" s="39"/>
      <c r="H403" s="39"/>
      <c r="I403" s="211"/>
      <c r="J403" s="39"/>
      <c r="K403" s="39"/>
      <c r="L403" s="43"/>
      <c r="M403" s="212"/>
      <c r="N403" s="213"/>
      <c r="O403" s="83"/>
      <c r="P403" s="83"/>
      <c r="Q403" s="83"/>
      <c r="R403" s="83"/>
      <c r="S403" s="83"/>
      <c r="T403" s="84"/>
      <c r="U403" s="37"/>
      <c r="V403" s="37"/>
      <c r="W403" s="37"/>
      <c r="X403" s="37"/>
      <c r="Y403" s="37"/>
      <c r="Z403" s="37"/>
      <c r="AA403" s="37"/>
      <c r="AB403" s="37"/>
      <c r="AC403" s="37"/>
      <c r="AD403" s="37"/>
      <c r="AE403" s="37"/>
      <c r="AT403" s="16" t="s">
        <v>158</v>
      </c>
      <c r="AU403" s="16" t="s">
        <v>14</v>
      </c>
    </row>
    <row r="404" s="12" customFormat="1">
      <c r="A404" s="12"/>
      <c r="B404" s="216"/>
      <c r="C404" s="217"/>
      <c r="D404" s="209" t="s">
        <v>160</v>
      </c>
      <c r="E404" s="218" t="s">
        <v>19</v>
      </c>
      <c r="F404" s="219" t="s">
        <v>161</v>
      </c>
      <c r="G404" s="217"/>
      <c r="H404" s="218" t="s">
        <v>19</v>
      </c>
      <c r="I404" s="220"/>
      <c r="J404" s="217"/>
      <c r="K404" s="217"/>
      <c r="L404" s="221"/>
      <c r="M404" s="222"/>
      <c r="N404" s="223"/>
      <c r="O404" s="223"/>
      <c r="P404" s="223"/>
      <c r="Q404" s="223"/>
      <c r="R404" s="223"/>
      <c r="S404" s="223"/>
      <c r="T404" s="224"/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T404" s="225" t="s">
        <v>160</v>
      </c>
      <c r="AU404" s="225" t="s">
        <v>14</v>
      </c>
      <c r="AV404" s="12" t="s">
        <v>14</v>
      </c>
      <c r="AW404" s="12" t="s">
        <v>35</v>
      </c>
      <c r="AX404" s="12" t="s">
        <v>76</v>
      </c>
      <c r="AY404" s="225" t="s">
        <v>149</v>
      </c>
    </row>
    <row r="405" s="13" customFormat="1">
      <c r="A405" s="13"/>
      <c r="B405" s="226"/>
      <c r="C405" s="227"/>
      <c r="D405" s="209" t="s">
        <v>160</v>
      </c>
      <c r="E405" s="228" t="s">
        <v>686</v>
      </c>
      <c r="F405" s="229" t="s">
        <v>687</v>
      </c>
      <c r="G405" s="227"/>
      <c r="H405" s="230">
        <v>2</v>
      </c>
      <c r="I405" s="231"/>
      <c r="J405" s="227"/>
      <c r="K405" s="227"/>
      <c r="L405" s="232"/>
      <c r="M405" s="233"/>
      <c r="N405" s="234"/>
      <c r="O405" s="234"/>
      <c r="P405" s="234"/>
      <c r="Q405" s="234"/>
      <c r="R405" s="234"/>
      <c r="S405" s="234"/>
      <c r="T405" s="235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36" t="s">
        <v>160</v>
      </c>
      <c r="AU405" s="236" t="s">
        <v>14</v>
      </c>
      <c r="AV405" s="13" t="s">
        <v>96</v>
      </c>
      <c r="AW405" s="13" t="s">
        <v>35</v>
      </c>
      <c r="AX405" s="13" t="s">
        <v>76</v>
      </c>
      <c r="AY405" s="236" t="s">
        <v>149</v>
      </c>
    </row>
    <row r="406" s="13" customFormat="1">
      <c r="A406" s="13"/>
      <c r="B406" s="226"/>
      <c r="C406" s="227"/>
      <c r="D406" s="209" t="s">
        <v>160</v>
      </c>
      <c r="E406" s="228" t="s">
        <v>115</v>
      </c>
      <c r="F406" s="229" t="s">
        <v>688</v>
      </c>
      <c r="G406" s="227"/>
      <c r="H406" s="230">
        <v>2</v>
      </c>
      <c r="I406" s="231"/>
      <c r="J406" s="227"/>
      <c r="K406" s="227"/>
      <c r="L406" s="232"/>
      <c r="M406" s="233"/>
      <c r="N406" s="234"/>
      <c r="O406" s="234"/>
      <c r="P406" s="234"/>
      <c r="Q406" s="234"/>
      <c r="R406" s="234"/>
      <c r="S406" s="234"/>
      <c r="T406" s="235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36" t="s">
        <v>160</v>
      </c>
      <c r="AU406" s="236" t="s">
        <v>14</v>
      </c>
      <c r="AV406" s="13" t="s">
        <v>96</v>
      </c>
      <c r="AW406" s="13" t="s">
        <v>35</v>
      </c>
      <c r="AX406" s="13" t="s">
        <v>14</v>
      </c>
      <c r="AY406" s="236" t="s">
        <v>149</v>
      </c>
    </row>
    <row r="407" s="2" customFormat="1" ht="16.5" customHeight="1">
      <c r="A407" s="37"/>
      <c r="B407" s="38"/>
      <c r="C407" s="196" t="s">
        <v>689</v>
      </c>
      <c r="D407" s="196" t="s">
        <v>150</v>
      </c>
      <c r="E407" s="197" t="s">
        <v>690</v>
      </c>
      <c r="F407" s="198" t="s">
        <v>691</v>
      </c>
      <c r="G407" s="199" t="s">
        <v>281</v>
      </c>
      <c r="H407" s="200">
        <v>9.4700000000000006</v>
      </c>
      <c r="I407" s="201"/>
      <c r="J407" s="202">
        <f>ROUND(I407*H407,2)</f>
        <v>0</v>
      </c>
      <c r="K407" s="198" t="s">
        <v>154</v>
      </c>
      <c r="L407" s="43"/>
      <c r="M407" s="203" t="s">
        <v>19</v>
      </c>
      <c r="N407" s="204" t="s">
        <v>47</v>
      </c>
      <c r="O407" s="83"/>
      <c r="P407" s="205">
        <f>O407*H407</f>
        <v>0</v>
      </c>
      <c r="Q407" s="205">
        <v>0.61348000000000003</v>
      </c>
      <c r="R407" s="205">
        <f>Q407*H407</f>
        <v>5.809655600000001</v>
      </c>
      <c r="S407" s="205">
        <v>0</v>
      </c>
      <c r="T407" s="206">
        <f>S407*H407</f>
        <v>0</v>
      </c>
      <c r="U407" s="37"/>
      <c r="V407" s="37"/>
      <c r="W407" s="37"/>
      <c r="X407" s="37"/>
      <c r="Y407" s="37"/>
      <c r="Z407" s="37"/>
      <c r="AA407" s="37"/>
      <c r="AB407" s="37"/>
      <c r="AC407" s="37"/>
      <c r="AD407" s="37"/>
      <c r="AE407" s="37"/>
      <c r="AR407" s="207" t="s">
        <v>148</v>
      </c>
      <c r="AT407" s="207" t="s">
        <v>150</v>
      </c>
      <c r="AU407" s="207" t="s">
        <v>14</v>
      </c>
      <c r="AY407" s="16" t="s">
        <v>149</v>
      </c>
      <c r="BE407" s="208">
        <f>IF(N407="základní",J407,0)</f>
        <v>0</v>
      </c>
      <c r="BF407" s="208">
        <f>IF(N407="snížená",J407,0)</f>
        <v>0</v>
      </c>
      <c r="BG407" s="208">
        <f>IF(N407="zákl. přenesená",J407,0)</f>
        <v>0</v>
      </c>
      <c r="BH407" s="208">
        <f>IF(N407="sníž. přenesená",J407,0)</f>
        <v>0</v>
      </c>
      <c r="BI407" s="208">
        <f>IF(N407="nulová",J407,0)</f>
        <v>0</v>
      </c>
      <c r="BJ407" s="16" t="s">
        <v>14</v>
      </c>
      <c r="BK407" s="208">
        <f>ROUND(I407*H407,2)</f>
        <v>0</v>
      </c>
      <c r="BL407" s="16" t="s">
        <v>148</v>
      </c>
      <c r="BM407" s="207" t="s">
        <v>692</v>
      </c>
    </row>
    <row r="408" s="2" customFormat="1">
      <c r="A408" s="37"/>
      <c r="B408" s="38"/>
      <c r="C408" s="39"/>
      <c r="D408" s="209" t="s">
        <v>156</v>
      </c>
      <c r="E408" s="39"/>
      <c r="F408" s="210" t="s">
        <v>693</v>
      </c>
      <c r="G408" s="39"/>
      <c r="H408" s="39"/>
      <c r="I408" s="211"/>
      <c r="J408" s="39"/>
      <c r="K408" s="39"/>
      <c r="L408" s="43"/>
      <c r="M408" s="212"/>
      <c r="N408" s="213"/>
      <c r="O408" s="83"/>
      <c r="P408" s="83"/>
      <c r="Q408" s="83"/>
      <c r="R408" s="83"/>
      <c r="S408" s="83"/>
      <c r="T408" s="84"/>
      <c r="U408" s="37"/>
      <c r="V408" s="37"/>
      <c r="W408" s="37"/>
      <c r="X408" s="37"/>
      <c r="Y408" s="37"/>
      <c r="Z408" s="37"/>
      <c r="AA408" s="37"/>
      <c r="AB408" s="37"/>
      <c r="AC408" s="37"/>
      <c r="AD408" s="37"/>
      <c r="AE408" s="37"/>
      <c r="AT408" s="16" t="s">
        <v>156</v>
      </c>
      <c r="AU408" s="16" t="s">
        <v>14</v>
      </c>
    </row>
    <row r="409" s="2" customFormat="1">
      <c r="A409" s="37"/>
      <c r="B409" s="38"/>
      <c r="C409" s="39"/>
      <c r="D409" s="214" t="s">
        <v>158</v>
      </c>
      <c r="E409" s="39"/>
      <c r="F409" s="215" t="s">
        <v>694</v>
      </c>
      <c r="G409" s="39"/>
      <c r="H409" s="39"/>
      <c r="I409" s="211"/>
      <c r="J409" s="39"/>
      <c r="K409" s="39"/>
      <c r="L409" s="43"/>
      <c r="M409" s="212"/>
      <c r="N409" s="213"/>
      <c r="O409" s="83"/>
      <c r="P409" s="83"/>
      <c r="Q409" s="83"/>
      <c r="R409" s="83"/>
      <c r="S409" s="83"/>
      <c r="T409" s="84"/>
      <c r="U409" s="37"/>
      <c r="V409" s="37"/>
      <c r="W409" s="37"/>
      <c r="X409" s="37"/>
      <c r="Y409" s="37"/>
      <c r="Z409" s="37"/>
      <c r="AA409" s="37"/>
      <c r="AB409" s="37"/>
      <c r="AC409" s="37"/>
      <c r="AD409" s="37"/>
      <c r="AE409" s="37"/>
      <c r="AT409" s="16" t="s">
        <v>158</v>
      </c>
      <c r="AU409" s="16" t="s">
        <v>14</v>
      </c>
    </row>
    <row r="410" s="12" customFormat="1">
      <c r="A410" s="12"/>
      <c r="B410" s="216"/>
      <c r="C410" s="217"/>
      <c r="D410" s="209" t="s">
        <v>160</v>
      </c>
      <c r="E410" s="218" t="s">
        <v>19</v>
      </c>
      <c r="F410" s="219" t="s">
        <v>161</v>
      </c>
      <c r="G410" s="217"/>
      <c r="H410" s="218" t="s">
        <v>19</v>
      </c>
      <c r="I410" s="220"/>
      <c r="J410" s="217"/>
      <c r="K410" s="217"/>
      <c r="L410" s="221"/>
      <c r="M410" s="222"/>
      <c r="N410" s="223"/>
      <c r="O410" s="223"/>
      <c r="P410" s="223"/>
      <c r="Q410" s="223"/>
      <c r="R410" s="223"/>
      <c r="S410" s="223"/>
      <c r="T410" s="224"/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T410" s="225" t="s">
        <v>160</v>
      </c>
      <c r="AU410" s="225" t="s">
        <v>14</v>
      </c>
      <c r="AV410" s="12" t="s">
        <v>14</v>
      </c>
      <c r="AW410" s="12" t="s">
        <v>35</v>
      </c>
      <c r="AX410" s="12" t="s">
        <v>76</v>
      </c>
      <c r="AY410" s="225" t="s">
        <v>149</v>
      </c>
    </row>
    <row r="411" s="13" customFormat="1">
      <c r="A411" s="13"/>
      <c r="B411" s="226"/>
      <c r="C411" s="227"/>
      <c r="D411" s="209" t="s">
        <v>160</v>
      </c>
      <c r="E411" s="228" t="s">
        <v>695</v>
      </c>
      <c r="F411" s="229" t="s">
        <v>696</v>
      </c>
      <c r="G411" s="227"/>
      <c r="H411" s="230">
        <v>9.4700000000000006</v>
      </c>
      <c r="I411" s="231"/>
      <c r="J411" s="227"/>
      <c r="K411" s="227"/>
      <c r="L411" s="232"/>
      <c r="M411" s="233"/>
      <c r="N411" s="234"/>
      <c r="O411" s="234"/>
      <c r="P411" s="234"/>
      <c r="Q411" s="234"/>
      <c r="R411" s="234"/>
      <c r="S411" s="234"/>
      <c r="T411" s="235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36" t="s">
        <v>160</v>
      </c>
      <c r="AU411" s="236" t="s">
        <v>14</v>
      </c>
      <c r="AV411" s="13" t="s">
        <v>96</v>
      </c>
      <c r="AW411" s="13" t="s">
        <v>35</v>
      </c>
      <c r="AX411" s="13" t="s">
        <v>76</v>
      </c>
      <c r="AY411" s="236" t="s">
        <v>149</v>
      </c>
    </row>
    <row r="412" s="13" customFormat="1">
      <c r="A412" s="13"/>
      <c r="B412" s="226"/>
      <c r="C412" s="227"/>
      <c r="D412" s="209" t="s">
        <v>160</v>
      </c>
      <c r="E412" s="228" t="s">
        <v>697</v>
      </c>
      <c r="F412" s="229" t="s">
        <v>698</v>
      </c>
      <c r="G412" s="227"/>
      <c r="H412" s="230">
        <v>9.4700000000000006</v>
      </c>
      <c r="I412" s="231"/>
      <c r="J412" s="227"/>
      <c r="K412" s="227"/>
      <c r="L412" s="232"/>
      <c r="M412" s="233"/>
      <c r="N412" s="234"/>
      <c r="O412" s="234"/>
      <c r="P412" s="234"/>
      <c r="Q412" s="234"/>
      <c r="R412" s="234"/>
      <c r="S412" s="234"/>
      <c r="T412" s="235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36" t="s">
        <v>160</v>
      </c>
      <c r="AU412" s="236" t="s">
        <v>14</v>
      </c>
      <c r="AV412" s="13" t="s">
        <v>96</v>
      </c>
      <c r="AW412" s="13" t="s">
        <v>35</v>
      </c>
      <c r="AX412" s="13" t="s">
        <v>14</v>
      </c>
      <c r="AY412" s="236" t="s">
        <v>149</v>
      </c>
    </row>
    <row r="413" s="2" customFormat="1" ht="16.5" customHeight="1">
      <c r="A413" s="37"/>
      <c r="B413" s="38"/>
      <c r="C413" s="237" t="s">
        <v>699</v>
      </c>
      <c r="D413" s="237" t="s">
        <v>281</v>
      </c>
      <c r="E413" s="238" t="s">
        <v>700</v>
      </c>
      <c r="F413" s="239" t="s">
        <v>701</v>
      </c>
      <c r="G413" s="240" t="s">
        <v>439</v>
      </c>
      <c r="H413" s="241">
        <v>10</v>
      </c>
      <c r="I413" s="242"/>
      <c r="J413" s="243">
        <f>ROUND(I413*H413,2)</f>
        <v>0</v>
      </c>
      <c r="K413" s="239" t="s">
        <v>154</v>
      </c>
      <c r="L413" s="244"/>
      <c r="M413" s="245" t="s">
        <v>19</v>
      </c>
      <c r="N413" s="246" t="s">
        <v>47</v>
      </c>
      <c r="O413" s="83"/>
      <c r="P413" s="205">
        <f>O413*H413</f>
        <v>0</v>
      </c>
      <c r="Q413" s="205">
        <v>0.23000000000000001</v>
      </c>
      <c r="R413" s="205">
        <f>Q413*H413</f>
        <v>2.3000000000000003</v>
      </c>
      <c r="S413" s="205">
        <v>0</v>
      </c>
      <c r="T413" s="206">
        <f>S413*H413</f>
        <v>0</v>
      </c>
      <c r="U413" s="37"/>
      <c r="V413" s="37"/>
      <c r="W413" s="37"/>
      <c r="X413" s="37"/>
      <c r="Y413" s="37"/>
      <c r="Z413" s="37"/>
      <c r="AA413" s="37"/>
      <c r="AB413" s="37"/>
      <c r="AC413" s="37"/>
      <c r="AD413" s="37"/>
      <c r="AE413" s="37"/>
      <c r="AR413" s="207" t="s">
        <v>222</v>
      </c>
      <c r="AT413" s="207" t="s">
        <v>281</v>
      </c>
      <c r="AU413" s="207" t="s">
        <v>14</v>
      </c>
      <c r="AY413" s="16" t="s">
        <v>149</v>
      </c>
      <c r="BE413" s="208">
        <f>IF(N413="základní",J413,0)</f>
        <v>0</v>
      </c>
      <c r="BF413" s="208">
        <f>IF(N413="snížená",J413,0)</f>
        <v>0</v>
      </c>
      <c r="BG413" s="208">
        <f>IF(N413="zákl. přenesená",J413,0)</f>
        <v>0</v>
      </c>
      <c r="BH413" s="208">
        <f>IF(N413="sníž. přenesená",J413,0)</f>
        <v>0</v>
      </c>
      <c r="BI413" s="208">
        <f>IF(N413="nulová",J413,0)</f>
        <v>0</v>
      </c>
      <c r="BJ413" s="16" t="s">
        <v>14</v>
      </c>
      <c r="BK413" s="208">
        <f>ROUND(I413*H413,2)</f>
        <v>0</v>
      </c>
      <c r="BL413" s="16" t="s">
        <v>148</v>
      </c>
      <c r="BM413" s="207" t="s">
        <v>702</v>
      </c>
    </row>
    <row r="414" s="2" customFormat="1">
      <c r="A414" s="37"/>
      <c r="B414" s="38"/>
      <c r="C414" s="39"/>
      <c r="D414" s="209" t="s">
        <v>156</v>
      </c>
      <c r="E414" s="39"/>
      <c r="F414" s="210" t="s">
        <v>701</v>
      </c>
      <c r="G414" s="39"/>
      <c r="H414" s="39"/>
      <c r="I414" s="211"/>
      <c r="J414" s="39"/>
      <c r="K414" s="39"/>
      <c r="L414" s="43"/>
      <c r="M414" s="212"/>
      <c r="N414" s="213"/>
      <c r="O414" s="83"/>
      <c r="P414" s="83"/>
      <c r="Q414" s="83"/>
      <c r="R414" s="83"/>
      <c r="S414" s="83"/>
      <c r="T414" s="84"/>
      <c r="U414" s="37"/>
      <c r="V414" s="37"/>
      <c r="W414" s="37"/>
      <c r="X414" s="37"/>
      <c r="Y414" s="37"/>
      <c r="Z414" s="37"/>
      <c r="AA414" s="37"/>
      <c r="AB414" s="37"/>
      <c r="AC414" s="37"/>
      <c r="AD414" s="37"/>
      <c r="AE414" s="37"/>
      <c r="AT414" s="16" t="s">
        <v>156</v>
      </c>
      <c r="AU414" s="16" t="s">
        <v>14</v>
      </c>
    </row>
    <row r="415" s="2" customFormat="1" ht="16.5" customHeight="1">
      <c r="A415" s="37"/>
      <c r="B415" s="38"/>
      <c r="C415" s="196" t="s">
        <v>703</v>
      </c>
      <c r="D415" s="196" t="s">
        <v>150</v>
      </c>
      <c r="E415" s="197" t="s">
        <v>704</v>
      </c>
      <c r="F415" s="198" t="s">
        <v>705</v>
      </c>
      <c r="G415" s="199" t="s">
        <v>178</v>
      </c>
      <c r="H415" s="200">
        <v>4.2619999999999996</v>
      </c>
      <c r="I415" s="201"/>
      <c r="J415" s="202">
        <f>ROUND(I415*H415,2)</f>
        <v>0</v>
      </c>
      <c r="K415" s="198" t="s">
        <v>154</v>
      </c>
      <c r="L415" s="43"/>
      <c r="M415" s="203" t="s">
        <v>19</v>
      </c>
      <c r="N415" s="204" t="s">
        <v>47</v>
      </c>
      <c r="O415" s="83"/>
      <c r="P415" s="205">
        <f>O415*H415</f>
        <v>0</v>
      </c>
      <c r="Q415" s="205">
        <v>2.3113999999999999</v>
      </c>
      <c r="R415" s="205">
        <f>Q415*H415</f>
        <v>9.8511867999999989</v>
      </c>
      <c r="S415" s="205">
        <v>0</v>
      </c>
      <c r="T415" s="206">
        <f>S415*H415</f>
        <v>0</v>
      </c>
      <c r="U415" s="37"/>
      <c r="V415" s="37"/>
      <c r="W415" s="37"/>
      <c r="X415" s="37"/>
      <c r="Y415" s="37"/>
      <c r="Z415" s="37"/>
      <c r="AA415" s="37"/>
      <c r="AB415" s="37"/>
      <c r="AC415" s="37"/>
      <c r="AD415" s="37"/>
      <c r="AE415" s="37"/>
      <c r="AR415" s="207" t="s">
        <v>148</v>
      </c>
      <c r="AT415" s="207" t="s">
        <v>150</v>
      </c>
      <c r="AU415" s="207" t="s">
        <v>14</v>
      </c>
      <c r="AY415" s="16" t="s">
        <v>149</v>
      </c>
      <c r="BE415" s="208">
        <f>IF(N415="základní",J415,0)</f>
        <v>0</v>
      </c>
      <c r="BF415" s="208">
        <f>IF(N415="snížená",J415,0)</f>
        <v>0</v>
      </c>
      <c r="BG415" s="208">
        <f>IF(N415="zákl. přenesená",J415,0)</f>
        <v>0</v>
      </c>
      <c r="BH415" s="208">
        <f>IF(N415="sníž. přenesená",J415,0)</f>
        <v>0</v>
      </c>
      <c r="BI415" s="208">
        <f>IF(N415="nulová",J415,0)</f>
        <v>0</v>
      </c>
      <c r="BJ415" s="16" t="s">
        <v>14</v>
      </c>
      <c r="BK415" s="208">
        <f>ROUND(I415*H415,2)</f>
        <v>0</v>
      </c>
      <c r="BL415" s="16" t="s">
        <v>148</v>
      </c>
      <c r="BM415" s="207" t="s">
        <v>706</v>
      </c>
    </row>
    <row r="416" s="2" customFormat="1">
      <c r="A416" s="37"/>
      <c r="B416" s="38"/>
      <c r="C416" s="39"/>
      <c r="D416" s="209" t="s">
        <v>156</v>
      </c>
      <c r="E416" s="39"/>
      <c r="F416" s="210" t="s">
        <v>707</v>
      </c>
      <c r="G416" s="39"/>
      <c r="H416" s="39"/>
      <c r="I416" s="211"/>
      <c r="J416" s="39"/>
      <c r="K416" s="39"/>
      <c r="L416" s="43"/>
      <c r="M416" s="212"/>
      <c r="N416" s="213"/>
      <c r="O416" s="83"/>
      <c r="P416" s="83"/>
      <c r="Q416" s="83"/>
      <c r="R416" s="83"/>
      <c r="S416" s="83"/>
      <c r="T416" s="84"/>
      <c r="U416" s="37"/>
      <c r="V416" s="37"/>
      <c r="W416" s="37"/>
      <c r="X416" s="37"/>
      <c r="Y416" s="37"/>
      <c r="Z416" s="37"/>
      <c r="AA416" s="37"/>
      <c r="AB416" s="37"/>
      <c r="AC416" s="37"/>
      <c r="AD416" s="37"/>
      <c r="AE416" s="37"/>
      <c r="AT416" s="16" t="s">
        <v>156</v>
      </c>
      <c r="AU416" s="16" t="s">
        <v>14</v>
      </c>
    </row>
    <row r="417" s="2" customFormat="1">
      <c r="A417" s="37"/>
      <c r="B417" s="38"/>
      <c r="C417" s="39"/>
      <c r="D417" s="214" t="s">
        <v>158</v>
      </c>
      <c r="E417" s="39"/>
      <c r="F417" s="215" t="s">
        <v>708</v>
      </c>
      <c r="G417" s="39"/>
      <c r="H417" s="39"/>
      <c r="I417" s="211"/>
      <c r="J417" s="39"/>
      <c r="K417" s="39"/>
      <c r="L417" s="43"/>
      <c r="M417" s="212"/>
      <c r="N417" s="213"/>
      <c r="O417" s="83"/>
      <c r="P417" s="83"/>
      <c r="Q417" s="83"/>
      <c r="R417" s="83"/>
      <c r="S417" s="83"/>
      <c r="T417" s="84"/>
      <c r="U417" s="37"/>
      <c r="V417" s="37"/>
      <c r="W417" s="37"/>
      <c r="X417" s="37"/>
      <c r="Y417" s="37"/>
      <c r="Z417" s="37"/>
      <c r="AA417" s="37"/>
      <c r="AB417" s="37"/>
      <c r="AC417" s="37"/>
      <c r="AD417" s="37"/>
      <c r="AE417" s="37"/>
      <c r="AT417" s="16" t="s">
        <v>158</v>
      </c>
      <c r="AU417" s="16" t="s">
        <v>14</v>
      </c>
    </row>
    <row r="418" s="12" customFormat="1">
      <c r="A418" s="12"/>
      <c r="B418" s="216"/>
      <c r="C418" s="217"/>
      <c r="D418" s="209" t="s">
        <v>160</v>
      </c>
      <c r="E418" s="218" t="s">
        <v>19</v>
      </c>
      <c r="F418" s="219" t="s">
        <v>161</v>
      </c>
      <c r="G418" s="217"/>
      <c r="H418" s="218" t="s">
        <v>19</v>
      </c>
      <c r="I418" s="220"/>
      <c r="J418" s="217"/>
      <c r="K418" s="217"/>
      <c r="L418" s="221"/>
      <c r="M418" s="222"/>
      <c r="N418" s="223"/>
      <c r="O418" s="223"/>
      <c r="P418" s="223"/>
      <c r="Q418" s="223"/>
      <c r="R418" s="223"/>
      <c r="S418" s="223"/>
      <c r="T418" s="224"/>
      <c r="U418" s="12"/>
      <c r="V418" s="12"/>
      <c r="W418" s="12"/>
      <c r="X418" s="12"/>
      <c r="Y418" s="12"/>
      <c r="Z418" s="12"/>
      <c r="AA418" s="12"/>
      <c r="AB418" s="12"/>
      <c r="AC418" s="12"/>
      <c r="AD418" s="12"/>
      <c r="AE418" s="12"/>
      <c r="AT418" s="225" t="s">
        <v>160</v>
      </c>
      <c r="AU418" s="225" t="s">
        <v>14</v>
      </c>
      <c r="AV418" s="12" t="s">
        <v>14</v>
      </c>
      <c r="AW418" s="12" t="s">
        <v>35</v>
      </c>
      <c r="AX418" s="12" t="s">
        <v>76</v>
      </c>
      <c r="AY418" s="225" t="s">
        <v>149</v>
      </c>
    </row>
    <row r="419" s="13" customFormat="1">
      <c r="A419" s="13"/>
      <c r="B419" s="226"/>
      <c r="C419" s="227"/>
      <c r="D419" s="209" t="s">
        <v>160</v>
      </c>
      <c r="E419" s="228" t="s">
        <v>709</v>
      </c>
      <c r="F419" s="229" t="s">
        <v>710</v>
      </c>
      <c r="G419" s="227"/>
      <c r="H419" s="230">
        <v>4.2619999999999996</v>
      </c>
      <c r="I419" s="231"/>
      <c r="J419" s="227"/>
      <c r="K419" s="227"/>
      <c r="L419" s="232"/>
      <c r="M419" s="233"/>
      <c r="N419" s="234"/>
      <c r="O419" s="234"/>
      <c r="P419" s="234"/>
      <c r="Q419" s="234"/>
      <c r="R419" s="234"/>
      <c r="S419" s="234"/>
      <c r="T419" s="235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36" t="s">
        <v>160</v>
      </c>
      <c r="AU419" s="236" t="s">
        <v>14</v>
      </c>
      <c r="AV419" s="13" t="s">
        <v>96</v>
      </c>
      <c r="AW419" s="13" t="s">
        <v>35</v>
      </c>
      <c r="AX419" s="13" t="s">
        <v>76</v>
      </c>
      <c r="AY419" s="236" t="s">
        <v>149</v>
      </c>
    </row>
    <row r="420" s="13" customFormat="1">
      <c r="A420" s="13"/>
      <c r="B420" s="226"/>
      <c r="C420" s="227"/>
      <c r="D420" s="209" t="s">
        <v>160</v>
      </c>
      <c r="E420" s="228" t="s">
        <v>711</v>
      </c>
      <c r="F420" s="229" t="s">
        <v>712</v>
      </c>
      <c r="G420" s="227"/>
      <c r="H420" s="230">
        <v>4.2619999999999996</v>
      </c>
      <c r="I420" s="231"/>
      <c r="J420" s="227"/>
      <c r="K420" s="227"/>
      <c r="L420" s="232"/>
      <c r="M420" s="233"/>
      <c r="N420" s="234"/>
      <c r="O420" s="234"/>
      <c r="P420" s="234"/>
      <c r="Q420" s="234"/>
      <c r="R420" s="234"/>
      <c r="S420" s="234"/>
      <c r="T420" s="235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36" t="s">
        <v>160</v>
      </c>
      <c r="AU420" s="236" t="s">
        <v>14</v>
      </c>
      <c r="AV420" s="13" t="s">
        <v>96</v>
      </c>
      <c r="AW420" s="13" t="s">
        <v>35</v>
      </c>
      <c r="AX420" s="13" t="s">
        <v>14</v>
      </c>
      <c r="AY420" s="236" t="s">
        <v>149</v>
      </c>
    </row>
    <row r="421" s="2" customFormat="1" ht="16.5" customHeight="1">
      <c r="A421" s="37"/>
      <c r="B421" s="38"/>
      <c r="C421" s="196" t="s">
        <v>713</v>
      </c>
      <c r="D421" s="196" t="s">
        <v>150</v>
      </c>
      <c r="E421" s="197" t="s">
        <v>714</v>
      </c>
      <c r="F421" s="198" t="s">
        <v>715</v>
      </c>
      <c r="G421" s="199" t="s">
        <v>281</v>
      </c>
      <c r="H421" s="200">
        <v>10.6</v>
      </c>
      <c r="I421" s="201"/>
      <c r="J421" s="202">
        <f>ROUND(I421*H421,2)</f>
        <v>0</v>
      </c>
      <c r="K421" s="198" t="s">
        <v>154</v>
      </c>
      <c r="L421" s="43"/>
      <c r="M421" s="203" t="s">
        <v>19</v>
      </c>
      <c r="N421" s="204" t="s">
        <v>47</v>
      </c>
      <c r="O421" s="83"/>
      <c r="P421" s="205">
        <f>O421*H421</f>
        <v>0</v>
      </c>
      <c r="Q421" s="205">
        <v>0</v>
      </c>
      <c r="R421" s="205">
        <f>Q421*H421</f>
        <v>0</v>
      </c>
      <c r="S421" s="205">
        <v>0</v>
      </c>
      <c r="T421" s="206">
        <f>S421*H421</f>
        <v>0</v>
      </c>
      <c r="U421" s="37"/>
      <c r="V421" s="37"/>
      <c r="W421" s="37"/>
      <c r="X421" s="37"/>
      <c r="Y421" s="37"/>
      <c r="Z421" s="37"/>
      <c r="AA421" s="37"/>
      <c r="AB421" s="37"/>
      <c r="AC421" s="37"/>
      <c r="AD421" s="37"/>
      <c r="AE421" s="37"/>
      <c r="AR421" s="207" t="s">
        <v>148</v>
      </c>
      <c r="AT421" s="207" t="s">
        <v>150</v>
      </c>
      <c r="AU421" s="207" t="s">
        <v>14</v>
      </c>
      <c r="AY421" s="16" t="s">
        <v>149</v>
      </c>
      <c r="BE421" s="208">
        <f>IF(N421="základní",J421,0)</f>
        <v>0</v>
      </c>
      <c r="BF421" s="208">
        <f>IF(N421="snížená",J421,0)</f>
        <v>0</v>
      </c>
      <c r="BG421" s="208">
        <f>IF(N421="zákl. přenesená",J421,0)</f>
        <v>0</v>
      </c>
      <c r="BH421" s="208">
        <f>IF(N421="sníž. přenesená",J421,0)</f>
        <v>0</v>
      </c>
      <c r="BI421" s="208">
        <f>IF(N421="nulová",J421,0)</f>
        <v>0</v>
      </c>
      <c r="BJ421" s="16" t="s">
        <v>14</v>
      </c>
      <c r="BK421" s="208">
        <f>ROUND(I421*H421,2)</f>
        <v>0</v>
      </c>
      <c r="BL421" s="16" t="s">
        <v>148</v>
      </c>
      <c r="BM421" s="207" t="s">
        <v>716</v>
      </c>
    </row>
    <row r="422" s="2" customFormat="1">
      <c r="A422" s="37"/>
      <c r="B422" s="38"/>
      <c r="C422" s="39"/>
      <c r="D422" s="209" t="s">
        <v>156</v>
      </c>
      <c r="E422" s="39"/>
      <c r="F422" s="210" t="s">
        <v>717</v>
      </c>
      <c r="G422" s="39"/>
      <c r="H422" s="39"/>
      <c r="I422" s="211"/>
      <c r="J422" s="39"/>
      <c r="K422" s="39"/>
      <c r="L422" s="43"/>
      <c r="M422" s="212"/>
      <c r="N422" s="213"/>
      <c r="O422" s="83"/>
      <c r="P422" s="83"/>
      <c r="Q422" s="83"/>
      <c r="R422" s="83"/>
      <c r="S422" s="83"/>
      <c r="T422" s="84"/>
      <c r="U422" s="37"/>
      <c r="V422" s="37"/>
      <c r="W422" s="37"/>
      <c r="X422" s="37"/>
      <c r="Y422" s="37"/>
      <c r="Z422" s="37"/>
      <c r="AA422" s="37"/>
      <c r="AB422" s="37"/>
      <c r="AC422" s="37"/>
      <c r="AD422" s="37"/>
      <c r="AE422" s="37"/>
      <c r="AT422" s="16" t="s">
        <v>156</v>
      </c>
      <c r="AU422" s="16" t="s">
        <v>14</v>
      </c>
    </row>
    <row r="423" s="2" customFormat="1">
      <c r="A423" s="37"/>
      <c r="B423" s="38"/>
      <c r="C423" s="39"/>
      <c r="D423" s="214" t="s">
        <v>158</v>
      </c>
      <c r="E423" s="39"/>
      <c r="F423" s="215" t="s">
        <v>718</v>
      </c>
      <c r="G423" s="39"/>
      <c r="H423" s="39"/>
      <c r="I423" s="211"/>
      <c r="J423" s="39"/>
      <c r="K423" s="39"/>
      <c r="L423" s="43"/>
      <c r="M423" s="212"/>
      <c r="N423" s="213"/>
      <c r="O423" s="83"/>
      <c r="P423" s="83"/>
      <c r="Q423" s="83"/>
      <c r="R423" s="83"/>
      <c r="S423" s="83"/>
      <c r="T423" s="84"/>
      <c r="U423" s="37"/>
      <c r="V423" s="37"/>
      <c r="W423" s="37"/>
      <c r="X423" s="37"/>
      <c r="Y423" s="37"/>
      <c r="Z423" s="37"/>
      <c r="AA423" s="37"/>
      <c r="AB423" s="37"/>
      <c r="AC423" s="37"/>
      <c r="AD423" s="37"/>
      <c r="AE423" s="37"/>
      <c r="AT423" s="16" t="s">
        <v>158</v>
      </c>
      <c r="AU423" s="16" t="s">
        <v>14</v>
      </c>
    </row>
    <row r="424" s="12" customFormat="1">
      <c r="A424" s="12"/>
      <c r="B424" s="216"/>
      <c r="C424" s="217"/>
      <c r="D424" s="209" t="s">
        <v>160</v>
      </c>
      <c r="E424" s="218" t="s">
        <v>19</v>
      </c>
      <c r="F424" s="219" t="s">
        <v>161</v>
      </c>
      <c r="G424" s="217"/>
      <c r="H424" s="218" t="s">
        <v>19</v>
      </c>
      <c r="I424" s="220"/>
      <c r="J424" s="217"/>
      <c r="K424" s="217"/>
      <c r="L424" s="221"/>
      <c r="M424" s="222"/>
      <c r="N424" s="223"/>
      <c r="O424" s="223"/>
      <c r="P424" s="223"/>
      <c r="Q424" s="223"/>
      <c r="R424" s="223"/>
      <c r="S424" s="223"/>
      <c r="T424" s="224"/>
      <c r="U424" s="12"/>
      <c r="V424" s="12"/>
      <c r="W424" s="12"/>
      <c r="X424" s="12"/>
      <c r="Y424" s="12"/>
      <c r="Z424" s="12"/>
      <c r="AA424" s="12"/>
      <c r="AB424" s="12"/>
      <c r="AC424" s="12"/>
      <c r="AD424" s="12"/>
      <c r="AE424" s="12"/>
      <c r="AT424" s="225" t="s">
        <v>160</v>
      </c>
      <c r="AU424" s="225" t="s">
        <v>14</v>
      </c>
      <c r="AV424" s="12" t="s">
        <v>14</v>
      </c>
      <c r="AW424" s="12" t="s">
        <v>35</v>
      </c>
      <c r="AX424" s="12" t="s">
        <v>76</v>
      </c>
      <c r="AY424" s="225" t="s">
        <v>149</v>
      </c>
    </row>
    <row r="425" s="13" customFormat="1">
      <c r="A425" s="13"/>
      <c r="B425" s="226"/>
      <c r="C425" s="227"/>
      <c r="D425" s="209" t="s">
        <v>160</v>
      </c>
      <c r="E425" s="228" t="s">
        <v>719</v>
      </c>
      <c r="F425" s="229" t="s">
        <v>720</v>
      </c>
      <c r="G425" s="227"/>
      <c r="H425" s="230">
        <v>10.6</v>
      </c>
      <c r="I425" s="231"/>
      <c r="J425" s="227"/>
      <c r="K425" s="227"/>
      <c r="L425" s="232"/>
      <c r="M425" s="233"/>
      <c r="N425" s="234"/>
      <c r="O425" s="234"/>
      <c r="P425" s="234"/>
      <c r="Q425" s="234"/>
      <c r="R425" s="234"/>
      <c r="S425" s="234"/>
      <c r="T425" s="235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36" t="s">
        <v>160</v>
      </c>
      <c r="AU425" s="236" t="s">
        <v>14</v>
      </c>
      <c r="AV425" s="13" t="s">
        <v>96</v>
      </c>
      <c r="AW425" s="13" t="s">
        <v>35</v>
      </c>
      <c r="AX425" s="13" t="s">
        <v>76</v>
      </c>
      <c r="AY425" s="236" t="s">
        <v>149</v>
      </c>
    </row>
    <row r="426" s="13" customFormat="1">
      <c r="A426" s="13"/>
      <c r="B426" s="226"/>
      <c r="C426" s="227"/>
      <c r="D426" s="209" t="s">
        <v>160</v>
      </c>
      <c r="E426" s="228" t="s">
        <v>721</v>
      </c>
      <c r="F426" s="229" t="s">
        <v>722</v>
      </c>
      <c r="G426" s="227"/>
      <c r="H426" s="230">
        <v>10.6</v>
      </c>
      <c r="I426" s="231"/>
      <c r="J426" s="227"/>
      <c r="K426" s="227"/>
      <c r="L426" s="232"/>
      <c r="M426" s="233"/>
      <c r="N426" s="234"/>
      <c r="O426" s="234"/>
      <c r="P426" s="234"/>
      <c r="Q426" s="234"/>
      <c r="R426" s="234"/>
      <c r="S426" s="234"/>
      <c r="T426" s="235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36" t="s">
        <v>160</v>
      </c>
      <c r="AU426" s="236" t="s">
        <v>14</v>
      </c>
      <c r="AV426" s="13" t="s">
        <v>96</v>
      </c>
      <c r="AW426" s="13" t="s">
        <v>35</v>
      </c>
      <c r="AX426" s="13" t="s">
        <v>14</v>
      </c>
      <c r="AY426" s="236" t="s">
        <v>149</v>
      </c>
    </row>
    <row r="427" s="2" customFormat="1" ht="16.5" customHeight="1">
      <c r="A427" s="37"/>
      <c r="B427" s="38"/>
      <c r="C427" s="196" t="s">
        <v>723</v>
      </c>
      <c r="D427" s="196" t="s">
        <v>150</v>
      </c>
      <c r="E427" s="197" t="s">
        <v>724</v>
      </c>
      <c r="F427" s="198" t="s">
        <v>725</v>
      </c>
      <c r="G427" s="199" t="s">
        <v>281</v>
      </c>
      <c r="H427" s="200">
        <v>9</v>
      </c>
      <c r="I427" s="201"/>
      <c r="J427" s="202">
        <f>ROUND(I427*H427,2)</f>
        <v>0</v>
      </c>
      <c r="K427" s="198" t="s">
        <v>154</v>
      </c>
      <c r="L427" s="43"/>
      <c r="M427" s="203" t="s">
        <v>19</v>
      </c>
      <c r="N427" s="204" t="s">
        <v>47</v>
      </c>
      <c r="O427" s="83"/>
      <c r="P427" s="205">
        <f>O427*H427</f>
        <v>0</v>
      </c>
      <c r="Q427" s="205">
        <v>0</v>
      </c>
      <c r="R427" s="205">
        <f>Q427*H427</f>
        <v>0</v>
      </c>
      <c r="S427" s="205">
        <v>0.97999999999999998</v>
      </c>
      <c r="T427" s="206">
        <f>S427*H427</f>
        <v>8.8200000000000003</v>
      </c>
      <c r="U427" s="37"/>
      <c r="V427" s="37"/>
      <c r="W427" s="37"/>
      <c r="X427" s="37"/>
      <c r="Y427" s="37"/>
      <c r="Z427" s="37"/>
      <c r="AA427" s="37"/>
      <c r="AB427" s="37"/>
      <c r="AC427" s="37"/>
      <c r="AD427" s="37"/>
      <c r="AE427" s="37"/>
      <c r="AR427" s="207" t="s">
        <v>148</v>
      </c>
      <c r="AT427" s="207" t="s">
        <v>150</v>
      </c>
      <c r="AU427" s="207" t="s">
        <v>14</v>
      </c>
      <c r="AY427" s="16" t="s">
        <v>149</v>
      </c>
      <c r="BE427" s="208">
        <f>IF(N427="základní",J427,0)</f>
        <v>0</v>
      </c>
      <c r="BF427" s="208">
        <f>IF(N427="snížená",J427,0)</f>
        <v>0</v>
      </c>
      <c r="BG427" s="208">
        <f>IF(N427="zákl. přenesená",J427,0)</f>
        <v>0</v>
      </c>
      <c r="BH427" s="208">
        <f>IF(N427="sníž. přenesená",J427,0)</f>
        <v>0</v>
      </c>
      <c r="BI427" s="208">
        <f>IF(N427="nulová",J427,0)</f>
        <v>0</v>
      </c>
      <c r="BJ427" s="16" t="s">
        <v>14</v>
      </c>
      <c r="BK427" s="208">
        <f>ROUND(I427*H427,2)</f>
        <v>0</v>
      </c>
      <c r="BL427" s="16" t="s">
        <v>148</v>
      </c>
      <c r="BM427" s="207" t="s">
        <v>726</v>
      </c>
    </row>
    <row r="428" s="2" customFormat="1">
      <c r="A428" s="37"/>
      <c r="B428" s="38"/>
      <c r="C428" s="39"/>
      <c r="D428" s="209" t="s">
        <v>156</v>
      </c>
      <c r="E428" s="39"/>
      <c r="F428" s="210" t="s">
        <v>727</v>
      </c>
      <c r="G428" s="39"/>
      <c r="H428" s="39"/>
      <c r="I428" s="211"/>
      <c r="J428" s="39"/>
      <c r="K428" s="39"/>
      <c r="L428" s="43"/>
      <c r="M428" s="212"/>
      <c r="N428" s="213"/>
      <c r="O428" s="83"/>
      <c r="P428" s="83"/>
      <c r="Q428" s="83"/>
      <c r="R428" s="83"/>
      <c r="S428" s="83"/>
      <c r="T428" s="84"/>
      <c r="U428" s="37"/>
      <c r="V428" s="37"/>
      <c r="W428" s="37"/>
      <c r="X428" s="37"/>
      <c r="Y428" s="37"/>
      <c r="Z428" s="37"/>
      <c r="AA428" s="37"/>
      <c r="AB428" s="37"/>
      <c r="AC428" s="37"/>
      <c r="AD428" s="37"/>
      <c r="AE428" s="37"/>
      <c r="AT428" s="16" t="s">
        <v>156</v>
      </c>
      <c r="AU428" s="16" t="s">
        <v>14</v>
      </c>
    </row>
    <row r="429" s="2" customFormat="1">
      <c r="A429" s="37"/>
      <c r="B429" s="38"/>
      <c r="C429" s="39"/>
      <c r="D429" s="214" t="s">
        <v>158</v>
      </c>
      <c r="E429" s="39"/>
      <c r="F429" s="215" t="s">
        <v>728</v>
      </c>
      <c r="G429" s="39"/>
      <c r="H429" s="39"/>
      <c r="I429" s="211"/>
      <c r="J429" s="39"/>
      <c r="K429" s="39"/>
      <c r="L429" s="43"/>
      <c r="M429" s="212"/>
      <c r="N429" s="213"/>
      <c r="O429" s="83"/>
      <c r="P429" s="83"/>
      <c r="Q429" s="83"/>
      <c r="R429" s="83"/>
      <c r="S429" s="83"/>
      <c r="T429" s="84"/>
      <c r="U429" s="37"/>
      <c r="V429" s="37"/>
      <c r="W429" s="37"/>
      <c r="X429" s="37"/>
      <c r="Y429" s="37"/>
      <c r="Z429" s="37"/>
      <c r="AA429" s="37"/>
      <c r="AB429" s="37"/>
      <c r="AC429" s="37"/>
      <c r="AD429" s="37"/>
      <c r="AE429" s="37"/>
      <c r="AT429" s="16" t="s">
        <v>158</v>
      </c>
      <c r="AU429" s="16" t="s">
        <v>14</v>
      </c>
    </row>
    <row r="430" s="12" customFormat="1">
      <c r="A430" s="12"/>
      <c r="B430" s="216"/>
      <c r="C430" s="217"/>
      <c r="D430" s="209" t="s">
        <v>160</v>
      </c>
      <c r="E430" s="218" t="s">
        <v>19</v>
      </c>
      <c r="F430" s="219" t="s">
        <v>161</v>
      </c>
      <c r="G430" s="217"/>
      <c r="H430" s="218" t="s">
        <v>19</v>
      </c>
      <c r="I430" s="220"/>
      <c r="J430" s="217"/>
      <c r="K430" s="217"/>
      <c r="L430" s="221"/>
      <c r="M430" s="222"/>
      <c r="N430" s="223"/>
      <c r="O430" s="223"/>
      <c r="P430" s="223"/>
      <c r="Q430" s="223"/>
      <c r="R430" s="223"/>
      <c r="S430" s="223"/>
      <c r="T430" s="224"/>
      <c r="U430" s="12"/>
      <c r="V430" s="12"/>
      <c r="W430" s="12"/>
      <c r="X430" s="12"/>
      <c r="Y430" s="12"/>
      <c r="Z430" s="12"/>
      <c r="AA430" s="12"/>
      <c r="AB430" s="12"/>
      <c r="AC430" s="12"/>
      <c r="AD430" s="12"/>
      <c r="AE430" s="12"/>
      <c r="AT430" s="225" t="s">
        <v>160</v>
      </c>
      <c r="AU430" s="225" t="s">
        <v>14</v>
      </c>
      <c r="AV430" s="12" t="s">
        <v>14</v>
      </c>
      <c r="AW430" s="12" t="s">
        <v>35</v>
      </c>
      <c r="AX430" s="12" t="s">
        <v>76</v>
      </c>
      <c r="AY430" s="225" t="s">
        <v>149</v>
      </c>
    </row>
    <row r="431" s="13" customFormat="1">
      <c r="A431" s="13"/>
      <c r="B431" s="226"/>
      <c r="C431" s="227"/>
      <c r="D431" s="209" t="s">
        <v>160</v>
      </c>
      <c r="E431" s="228" t="s">
        <v>729</v>
      </c>
      <c r="F431" s="229" t="s">
        <v>730</v>
      </c>
      <c r="G431" s="227"/>
      <c r="H431" s="230">
        <v>9</v>
      </c>
      <c r="I431" s="231"/>
      <c r="J431" s="227"/>
      <c r="K431" s="227"/>
      <c r="L431" s="232"/>
      <c r="M431" s="233"/>
      <c r="N431" s="234"/>
      <c r="O431" s="234"/>
      <c r="P431" s="234"/>
      <c r="Q431" s="234"/>
      <c r="R431" s="234"/>
      <c r="S431" s="234"/>
      <c r="T431" s="235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36" t="s">
        <v>160</v>
      </c>
      <c r="AU431" s="236" t="s">
        <v>14</v>
      </c>
      <c r="AV431" s="13" t="s">
        <v>96</v>
      </c>
      <c r="AW431" s="13" t="s">
        <v>35</v>
      </c>
      <c r="AX431" s="13" t="s">
        <v>76</v>
      </c>
      <c r="AY431" s="236" t="s">
        <v>149</v>
      </c>
    </row>
    <row r="432" s="13" customFormat="1">
      <c r="A432" s="13"/>
      <c r="B432" s="226"/>
      <c r="C432" s="227"/>
      <c r="D432" s="209" t="s">
        <v>160</v>
      </c>
      <c r="E432" s="228" t="s">
        <v>731</v>
      </c>
      <c r="F432" s="229" t="s">
        <v>732</v>
      </c>
      <c r="G432" s="227"/>
      <c r="H432" s="230">
        <v>9</v>
      </c>
      <c r="I432" s="231"/>
      <c r="J432" s="227"/>
      <c r="K432" s="227"/>
      <c r="L432" s="232"/>
      <c r="M432" s="233"/>
      <c r="N432" s="234"/>
      <c r="O432" s="234"/>
      <c r="P432" s="234"/>
      <c r="Q432" s="234"/>
      <c r="R432" s="234"/>
      <c r="S432" s="234"/>
      <c r="T432" s="235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36" t="s">
        <v>160</v>
      </c>
      <c r="AU432" s="236" t="s">
        <v>14</v>
      </c>
      <c r="AV432" s="13" t="s">
        <v>96</v>
      </c>
      <c r="AW432" s="13" t="s">
        <v>35</v>
      </c>
      <c r="AX432" s="13" t="s">
        <v>14</v>
      </c>
      <c r="AY432" s="236" t="s">
        <v>149</v>
      </c>
    </row>
    <row r="433" s="11" customFormat="1" ht="25.92" customHeight="1">
      <c r="A433" s="11"/>
      <c r="B433" s="182"/>
      <c r="C433" s="183"/>
      <c r="D433" s="184" t="s">
        <v>75</v>
      </c>
      <c r="E433" s="185" t="s">
        <v>733</v>
      </c>
      <c r="F433" s="185" t="s">
        <v>734</v>
      </c>
      <c r="G433" s="183"/>
      <c r="H433" s="183"/>
      <c r="I433" s="186"/>
      <c r="J433" s="187">
        <f>BK433</f>
        <v>0</v>
      </c>
      <c r="K433" s="183"/>
      <c r="L433" s="188"/>
      <c r="M433" s="189"/>
      <c r="N433" s="190"/>
      <c r="O433" s="190"/>
      <c r="P433" s="191">
        <f>SUM(P434:P455)</f>
        <v>0</v>
      </c>
      <c r="Q433" s="190"/>
      <c r="R433" s="191">
        <f>SUM(R434:R455)</f>
        <v>0</v>
      </c>
      <c r="S433" s="190"/>
      <c r="T433" s="192">
        <f>SUM(T434:T455)</f>
        <v>0</v>
      </c>
      <c r="U433" s="11"/>
      <c r="V433" s="11"/>
      <c r="W433" s="11"/>
      <c r="X433" s="11"/>
      <c r="Y433" s="11"/>
      <c r="Z433" s="11"/>
      <c r="AA433" s="11"/>
      <c r="AB433" s="11"/>
      <c r="AC433" s="11"/>
      <c r="AD433" s="11"/>
      <c r="AE433" s="11"/>
      <c r="AR433" s="193" t="s">
        <v>148</v>
      </c>
      <c r="AT433" s="194" t="s">
        <v>75</v>
      </c>
      <c r="AU433" s="194" t="s">
        <v>76</v>
      </c>
      <c r="AY433" s="193" t="s">
        <v>149</v>
      </c>
      <c r="BK433" s="195">
        <f>SUM(BK434:BK455)</f>
        <v>0</v>
      </c>
    </row>
    <row r="434" s="2" customFormat="1" ht="16.5" customHeight="1">
      <c r="A434" s="37"/>
      <c r="B434" s="38"/>
      <c r="C434" s="196" t="s">
        <v>735</v>
      </c>
      <c r="D434" s="196" t="s">
        <v>150</v>
      </c>
      <c r="E434" s="197" t="s">
        <v>736</v>
      </c>
      <c r="F434" s="198" t="s">
        <v>737</v>
      </c>
      <c r="G434" s="199" t="s">
        <v>284</v>
      </c>
      <c r="H434" s="200">
        <v>8.8200000000000003</v>
      </c>
      <c r="I434" s="201"/>
      <c r="J434" s="202">
        <f>ROUND(I434*H434,2)</f>
        <v>0</v>
      </c>
      <c r="K434" s="198" t="s">
        <v>154</v>
      </c>
      <c r="L434" s="43"/>
      <c r="M434" s="203" t="s">
        <v>19</v>
      </c>
      <c r="N434" s="204" t="s">
        <v>47</v>
      </c>
      <c r="O434" s="83"/>
      <c r="P434" s="205">
        <f>O434*H434</f>
        <v>0</v>
      </c>
      <c r="Q434" s="205">
        <v>0</v>
      </c>
      <c r="R434" s="205">
        <f>Q434*H434</f>
        <v>0</v>
      </c>
      <c r="S434" s="205">
        <v>0</v>
      </c>
      <c r="T434" s="206">
        <f>S434*H434</f>
        <v>0</v>
      </c>
      <c r="U434" s="37"/>
      <c r="V434" s="37"/>
      <c r="W434" s="37"/>
      <c r="X434" s="37"/>
      <c r="Y434" s="37"/>
      <c r="Z434" s="37"/>
      <c r="AA434" s="37"/>
      <c r="AB434" s="37"/>
      <c r="AC434" s="37"/>
      <c r="AD434" s="37"/>
      <c r="AE434" s="37"/>
      <c r="AR434" s="207" t="s">
        <v>148</v>
      </c>
      <c r="AT434" s="207" t="s">
        <v>150</v>
      </c>
      <c r="AU434" s="207" t="s">
        <v>14</v>
      </c>
      <c r="AY434" s="16" t="s">
        <v>149</v>
      </c>
      <c r="BE434" s="208">
        <f>IF(N434="základní",J434,0)</f>
        <v>0</v>
      </c>
      <c r="BF434" s="208">
        <f>IF(N434="snížená",J434,0)</f>
        <v>0</v>
      </c>
      <c r="BG434" s="208">
        <f>IF(N434="zákl. přenesená",J434,0)</f>
        <v>0</v>
      </c>
      <c r="BH434" s="208">
        <f>IF(N434="sníž. přenesená",J434,0)</f>
        <v>0</v>
      </c>
      <c r="BI434" s="208">
        <f>IF(N434="nulová",J434,0)</f>
        <v>0</v>
      </c>
      <c r="BJ434" s="16" t="s">
        <v>14</v>
      </c>
      <c r="BK434" s="208">
        <f>ROUND(I434*H434,2)</f>
        <v>0</v>
      </c>
      <c r="BL434" s="16" t="s">
        <v>148</v>
      </c>
      <c r="BM434" s="207" t="s">
        <v>738</v>
      </c>
    </row>
    <row r="435" s="2" customFormat="1">
      <c r="A435" s="37"/>
      <c r="B435" s="38"/>
      <c r="C435" s="39"/>
      <c r="D435" s="209" t="s">
        <v>156</v>
      </c>
      <c r="E435" s="39"/>
      <c r="F435" s="210" t="s">
        <v>739</v>
      </c>
      <c r="G435" s="39"/>
      <c r="H435" s="39"/>
      <c r="I435" s="211"/>
      <c r="J435" s="39"/>
      <c r="K435" s="39"/>
      <c r="L435" s="43"/>
      <c r="M435" s="212"/>
      <c r="N435" s="213"/>
      <c r="O435" s="83"/>
      <c r="P435" s="83"/>
      <c r="Q435" s="83"/>
      <c r="R435" s="83"/>
      <c r="S435" s="83"/>
      <c r="T435" s="84"/>
      <c r="U435" s="37"/>
      <c r="V435" s="37"/>
      <c r="W435" s="37"/>
      <c r="X435" s="37"/>
      <c r="Y435" s="37"/>
      <c r="Z435" s="37"/>
      <c r="AA435" s="37"/>
      <c r="AB435" s="37"/>
      <c r="AC435" s="37"/>
      <c r="AD435" s="37"/>
      <c r="AE435" s="37"/>
      <c r="AT435" s="16" t="s">
        <v>156</v>
      </c>
      <c r="AU435" s="16" t="s">
        <v>14</v>
      </c>
    </row>
    <row r="436" s="2" customFormat="1">
      <c r="A436" s="37"/>
      <c r="B436" s="38"/>
      <c r="C436" s="39"/>
      <c r="D436" s="214" t="s">
        <v>158</v>
      </c>
      <c r="E436" s="39"/>
      <c r="F436" s="215" t="s">
        <v>740</v>
      </c>
      <c r="G436" s="39"/>
      <c r="H436" s="39"/>
      <c r="I436" s="211"/>
      <c r="J436" s="39"/>
      <c r="K436" s="39"/>
      <c r="L436" s="43"/>
      <c r="M436" s="212"/>
      <c r="N436" s="213"/>
      <c r="O436" s="83"/>
      <c r="P436" s="83"/>
      <c r="Q436" s="83"/>
      <c r="R436" s="83"/>
      <c r="S436" s="83"/>
      <c r="T436" s="84"/>
      <c r="U436" s="37"/>
      <c r="V436" s="37"/>
      <c r="W436" s="37"/>
      <c r="X436" s="37"/>
      <c r="Y436" s="37"/>
      <c r="Z436" s="37"/>
      <c r="AA436" s="37"/>
      <c r="AB436" s="37"/>
      <c r="AC436" s="37"/>
      <c r="AD436" s="37"/>
      <c r="AE436" s="37"/>
      <c r="AT436" s="16" t="s">
        <v>158</v>
      </c>
      <c r="AU436" s="16" t="s">
        <v>14</v>
      </c>
    </row>
    <row r="437" s="12" customFormat="1">
      <c r="A437" s="12"/>
      <c r="B437" s="216"/>
      <c r="C437" s="217"/>
      <c r="D437" s="209" t="s">
        <v>160</v>
      </c>
      <c r="E437" s="218" t="s">
        <v>19</v>
      </c>
      <c r="F437" s="219" t="s">
        <v>161</v>
      </c>
      <c r="G437" s="217"/>
      <c r="H437" s="218" t="s">
        <v>19</v>
      </c>
      <c r="I437" s="220"/>
      <c r="J437" s="217"/>
      <c r="K437" s="217"/>
      <c r="L437" s="221"/>
      <c r="M437" s="222"/>
      <c r="N437" s="223"/>
      <c r="O437" s="223"/>
      <c r="P437" s="223"/>
      <c r="Q437" s="223"/>
      <c r="R437" s="223"/>
      <c r="S437" s="223"/>
      <c r="T437" s="224"/>
      <c r="U437" s="12"/>
      <c r="V437" s="12"/>
      <c r="W437" s="12"/>
      <c r="X437" s="12"/>
      <c r="Y437" s="12"/>
      <c r="Z437" s="12"/>
      <c r="AA437" s="12"/>
      <c r="AB437" s="12"/>
      <c r="AC437" s="12"/>
      <c r="AD437" s="12"/>
      <c r="AE437" s="12"/>
      <c r="AT437" s="225" t="s">
        <v>160</v>
      </c>
      <c r="AU437" s="225" t="s">
        <v>14</v>
      </c>
      <c r="AV437" s="12" t="s">
        <v>14</v>
      </c>
      <c r="AW437" s="12" t="s">
        <v>35</v>
      </c>
      <c r="AX437" s="12" t="s">
        <v>76</v>
      </c>
      <c r="AY437" s="225" t="s">
        <v>149</v>
      </c>
    </row>
    <row r="438" s="13" customFormat="1">
      <c r="A438" s="13"/>
      <c r="B438" s="226"/>
      <c r="C438" s="227"/>
      <c r="D438" s="209" t="s">
        <v>160</v>
      </c>
      <c r="E438" s="228" t="s">
        <v>741</v>
      </c>
      <c r="F438" s="229" t="s">
        <v>742</v>
      </c>
      <c r="G438" s="227"/>
      <c r="H438" s="230">
        <v>8.8200000000000003</v>
      </c>
      <c r="I438" s="231"/>
      <c r="J438" s="227"/>
      <c r="K438" s="227"/>
      <c r="L438" s="232"/>
      <c r="M438" s="233"/>
      <c r="N438" s="234"/>
      <c r="O438" s="234"/>
      <c r="P438" s="234"/>
      <c r="Q438" s="234"/>
      <c r="R438" s="234"/>
      <c r="S438" s="234"/>
      <c r="T438" s="235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36" t="s">
        <v>160</v>
      </c>
      <c r="AU438" s="236" t="s">
        <v>14</v>
      </c>
      <c r="AV438" s="13" t="s">
        <v>96</v>
      </c>
      <c r="AW438" s="13" t="s">
        <v>35</v>
      </c>
      <c r="AX438" s="13" t="s">
        <v>76</v>
      </c>
      <c r="AY438" s="236" t="s">
        <v>149</v>
      </c>
    </row>
    <row r="439" s="13" customFormat="1">
      <c r="A439" s="13"/>
      <c r="B439" s="226"/>
      <c r="C439" s="227"/>
      <c r="D439" s="209" t="s">
        <v>160</v>
      </c>
      <c r="E439" s="228" t="s">
        <v>743</v>
      </c>
      <c r="F439" s="229" t="s">
        <v>744</v>
      </c>
      <c r="G439" s="227"/>
      <c r="H439" s="230">
        <v>8.8200000000000003</v>
      </c>
      <c r="I439" s="231"/>
      <c r="J439" s="227"/>
      <c r="K439" s="227"/>
      <c r="L439" s="232"/>
      <c r="M439" s="233"/>
      <c r="N439" s="234"/>
      <c r="O439" s="234"/>
      <c r="P439" s="234"/>
      <c r="Q439" s="234"/>
      <c r="R439" s="234"/>
      <c r="S439" s="234"/>
      <c r="T439" s="235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36" t="s">
        <v>160</v>
      </c>
      <c r="AU439" s="236" t="s">
        <v>14</v>
      </c>
      <c r="AV439" s="13" t="s">
        <v>96</v>
      </c>
      <c r="AW439" s="13" t="s">
        <v>35</v>
      </c>
      <c r="AX439" s="13" t="s">
        <v>14</v>
      </c>
      <c r="AY439" s="236" t="s">
        <v>149</v>
      </c>
    </row>
    <row r="440" s="2" customFormat="1" ht="24.15" customHeight="1">
      <c r="A440" s="37"/>
      <c r="B440" s="38"/>
      <c r="C440" s="196" t="s">
        <v>745</v>
      </c>
      <c r="D440" s="196" t="s">
        <v>150</v>
      </c>
      <c r="E440" s="197" t="s">
        <v>746</v>
      </c>
      <c r="F440" s="198" t="s">
        <v>747</v>
      </c>
      <c r="G440" s="199" t="s">
        <v>311</v>
      </c>
      <c r="H440" s="200">
        <v>8.8200000000000003</v>
      </c>
      <c r="I440" s="201"/>
      <c r="J440" s="202">
        <f>ROUND(I440*H440,2)</f>
        <v>0</v>
      </c>
      <c r="K440" s="198" t="s">
        <v>154</v>
      </c>
      <c r="L440" s="43"/>
      <c r="M440" s="203" t="s">
        <v>19</v>
      </c>
      <c r="N440" s="204" t="s">
        <v>47</v>
      </c>
      <c r="O440" s="83"/>
      <c r="P440" s="205">
        <f>O440*H440</f>
        <v>0</v>
      </c>
      <c r="Q440" s="205">
        <v>0</v>
      </c>
      <c r="R440" s="205">
        <f>Q440*H440</f>
        <v>0</v>
      </c>
      <c r="S440" s="205">
        <v>0</v>
      </c>
      <c r="T440" s="206">
        <f>S440*H440</f>
        <v>0</v>
      </c>
      <c r="U440" s="37"/>
      <c r="V440" s="37"/>
      <c r="W440" s="37"/>
      <c r="X440" s="37"/>
      <c r="Y440" s="37"/>
      <c r="Z440" s="37"/>
      <c r="AA440" s="37"/>
      <c r="AB440" s="37"/>
      <c r="AC440" s="37"/>
      <c r="AD440" s="37"/>
      <c r="AE440" s="37"/>
      <c r="AR440" s="207" t="s">
        <v>148</v>
      </c>
      <c r="AT440" s="207" t="s">
        <v>150</v>
      </c>
      <c r="AU440" s="207" t="s">
        <v>14</v>
      </c>
      <c r="AY440" s="16" t="s">
        <v>149</v>
      </c>
      <c r="BE440" s="208">
        <f>IF(N440="základní",J440,0)</f>
        <v>0</v>
      </c>
      <c r="BF440" s="208">
        <f>IF(N440="snížená",J440,0)</f>
        <v>0</v>
      </c>
      <c r="BG440" s="208">
        <f>IF(N440="zákl. přenesená",J440,0)</f>
        <v>0</v>
      </c>
      <c r="BH440" s="208">
        <f>IF(N440="sníž. přenesená",J440,0)</f>
        <v>0</v>
      </c>
      <c r="BI440" s="208">
        <f>IF(N440="nulová",J440,0)</f>
        <v>0</v>
      </c>
      <c r="BJ440" s="16" t="s">
        <v>14</v>
      </c>
      <c r="BK440" s="208">
        <f>ROUND(I440*H440,2)</f>
        <v>0</v>
      </c>
      <c r="BL440" s="16" t="s">
        <v>148</v>
      </c>
      <c r="BM440" s="207" t="s">
        <v>748</v>
      </c>
    </row>
    <row r="441" s="2" customFormat="1">
      <c r="A441" s="37"/>
      <c r="B441" s="38"/>
      <c r="C441" s="39"/>
      <c r="D441" s="209" t="s">
        <v>156</v>
      </c>
      <c r="E441" s="39"/>
      <c r="F441" s="210" t="s">
        <v>749</v>
      </c>
      <c r="G441" s="39"/>
      <c r="H441" s="39"/>
      <c r="I441" s="211"/>
      <c r="J441" s="39"/>
      <c r="K441" s="39"/>
      <c r="L441" s="43"/>
      <c r="M441" s="212"/>
      <c r="N441" s="213"/>
      <c r="O441" s="83"/>
      <c r="P441" s="83"/>
      <c r="Q441" s="83"/>
      <c r="R441" s="83"/>
      <c r="S441" s="83"/>
      <c r="T441" s="84"/>
      <c r="U441" s="37"/>
      <c r="V441" s="37"/>
      <c r="W441" s="37"/>
      <c r="X441" s="37"/>
      <c r="Y441" s="37"/>
      <c r="Z441" s="37"/>
      <c r="AA441" s="37"/>
      <c r="AB441" s="37"/>
      <c r="AC441" s="37"/>
      <c r="AD441" s="37"/>
      <c r="AE441" s="37"/>
      <c r="AT441" s="16" t="s">
        <v>156</v>
      </c>
      <c r="AU441" s="16" t="s">
        <v>14</v>
      </c>
    </row>
    <row r="442" s="2" customFormat="1">
      <c r="A442" s="37"/>
      <c r="B442" s="38"/>
      <c r="C442" s="39"/>
      <c r="D442" s="214" t="s">
        <v>158</v>
      </c>
      <c r="E442" s="39"/>
      <c r="F442" s="215" t="s">
        <v>750</v>
      </c>
      <c r="G442" s="39"/>
      <c r="H442" s="39"/>
      <c r="I442" s="211"/>
      <c r="J442" s="39"/>
      <c r="K442" s="39"/>
      <c r="L442" s="43"/>
      <c r="M442" s="212"/>
      <c r="N442" s="213"/>
      <c r="O442" s="83"/>
      <c r="P442" s="83"/>
      <c r="Q442" s="83"/>
      <c r="R442" s="83"/>
      <c r="S442" s="83"/>
      <c r="T442" s="84"/>
      <c r="U442" s="37"/>
      <c r="V442" s="37"/>
      <c r="W442" s="37"/>
      <c r="X442" s="37"/>
      <c r="Y442" s="37"/>
      <c r="Z442" s="37"/>
      <c r="AA442" s="37"/>
      <c r="AB442" s="37"/>
      <c r="AC442" s="37"/>
      <c r="AD442" s="37"/>
      <c r="AE442" s="37"/>
      <c r="AT442" s="16" t="s">
        <v>158</v>
      </c>
      <c r="AU442" s="16" t="s">
        <v>14</v>
      </c>
    </row>
    <row r="443" s="2" customFormat="1">
      <c r="A443" s="37"/>
      <c r="B443" s="38"/>
      <c r="C443" s="39"/>
      <c r="D443" s="209" t="s">
        <v>314</v>
      </c>
      <c r="E443" s="39"/>
      <c r="F443" s="247" t="s">
        <v>315</v>
      </c>
      <c r="G443" s="39"/>
      <c r="H443" s="39"/>
      <c r="I443" s="211"/>
      <c r="J443" s="39"/>
      <c r="K443" s="39"/>
      <c r="L443" s="43"/>
      <c r="M443" s="212"/>
      <c r="N443" s="213"/>
      <c r="O443" s="83"/>
      <c r="P443" s="83"/>
      <c r="Q443" s="83"/>
      <c r="R443" s="83"/>
      <c r="S443" s="83"/>
      <c r="T443" s="84"/>
      <c r="U443" s="37"/>
      <c r="V443" s="37"/>
      <c r="W443" s="37"/>
      <c r="X443" s="37"/>
      <c r="Y443" s="37"/>
      <c r="Z443" s="37"/>
      <c r="AA443" s="37"/>
      <c r="AB443" s="37"/>
      <c r="AC443" s="37"/>
      <c r="AD443" s="37"/>
      <c r="AE443" s="37"/>
      <c r="AT443" s="16" t="s">
        <v>314</v>
      </c>
      <c r="AU443" s="16" t="s">
        <v>14</v>
      </c>
    </row>
    <row r="444" s="13" customFormat="1">
      <c r="A444" s="13"/>
      <c r="B444" s="226"/>
      <c r="C444" s="227"/>
      <c r="D444" s="209" t="s">
        <v>160</v>
      </c>
      <c r="E444" s="228" t="s">
        <v>751</v>
      </c>
      <c r="F444" s="229" t="s">
        <v>752</v>
      </c>
      <c r="G444" s="227"/>
      <c r="H444" s="230">
        <v>8.8200000000000003</v>
      </c>
      <c r="I444" s="231"/>
      <c r="J444" s="227"/>
      <c r="K444" s="227"/>
      <c r="L444" s="232"/>
      <c r="M444" s="233"/>
      <c r="N444" s="234"/>
      <c r="O444" s="234"/>
      <c r="P444" s="234"/>
      <c r="Q444" s="234"/>
      <c r="R444" s="234"/>
      <c r="S444" s="234"/>
      <c r="T444" s="235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36" t="s">
        <v>160</v>
      </c>
      <c r="AU444" s="236" t="s">
        <v>14</v>
      </c>
      <c r="AV444" s="13" t="s">
        <v>96</v>
      </c>
      <c r="AW444" s="13" t="s">
        <v>35</v>
      </c>
      <c r="AX444" s="13" t="s">
        <v>76</v>
      </c>
      <c r="AY444" s="236" t="s">
        <v>149</v>
      </c>
    </row>
    <row r="445" s="13" customFormat="1">
      <c r="A445" s="13"/>
      <c r="B445" s="226"/>
      <c r="C445" s="227"/>
      <c r="D445" s="209" t="s">
        <v>160</v>
      </c>
      <c r="E445" s="228" t="s">
        <v>753</v>
      </c>
      <c r="F445" s="229" t="s">
        <v>754</v>
      </c>
      <c r="G445" s="227"/>
      <c r="H445" s="230">
        <v>8.8200000000000003</v>
      </c>
      <c r="I445" s="231"/>
      <c r="J445" s="227"/>
      <c r="K445" s="227"/>
      <c r="L445" s="232"/>
      <c r="M445" s="233"/>
      <c r="N445" s="234"/>
      <c r="O445" s="234"/>
      <c r="P445" s="234"/>
      <c r="Q445" s="234"/>
      <c r="R445" s="234"/>
      <c r="S445" s="234"/>
      <c r="T445" s="235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36" t="s">
        <v>160</v>
      </c>
      <c r="AU445" s="236" t="s">
        <v>14</v>
      </c>
      <c r="AV445" s="13" t="s">
        <v>96</v>
      </c>
      <c r="AW445" s="13" t="s">
        <v>35</v>
      </c>
      <c r="AX445" s="13" t="s">
        <v>14</v>
      </c>
      <c r="AY445" s="236" t="s">
        <v>149</v>
      </c>
    </row>
    <row r="446" s="2" customFormat="1" ht="16.5" customHeight="1">
      <c r="A446" s="37"/>
      <c r="B446" s="38"/>
      <c r="C446" s="196" t="s">
        <v>755</v>
      </c>
      <c r="D446" s="196" t="s">
        <v>150</v>
      </c>
      <c r="E446" s="197" t="s">
        <v>756</v>
      </c>
      <c r="F446" s="198" t="s">
        <v>757</v>
      </c>
      <c r="G446" s="199" t="s">
        <v>284</v>
      </c>
      <c r="H446" s="200">
        <v>8.8200000000000003</v>
      </c>
      <c r="I446" s="201"/>
      <c r="J446" s="202">
        <f>ROUND(I446*H446,2)</f>
        <v>0</v>
      </c>
      <c r="K446" s="198" t="s">
        <v>154</v>
      </c>
      <c r="L446" s="43"/>
      <c r="M446" s="203" t="s">
        <v>19</v>
      </c>
      <c r="N446" s="204" t="s">
        <v>47</v>
      </c>
      <c r="O446" s="83"/>
      <c r="P446" s="205">
        <f>O446*H446</f>
        <v>0</v>
      </c>
      <c r="Q446" s="205">
        <v>0</v>
      </c>
      <c r="R446" s="205">
        <f>Q446*H446</f>
        <v>0</v>
      </c>
      <c r="S446" s="205">
        <v>0</v>
      </c>
      <c r="T446" s="206">
        <f>S446*H446</f>
        <v>0</v>
      </c>
      <c r="U446" s="37"/>
      <c r="V446" s="37"/>
      <c r="W446" s="37"/>
      <c r="X446" s="37"/>
      <c r="Y446" s="37"/>
      <c r="Z446" s="37"/>
      <c r="AA446" s="37"/>
      <c r="AB446" s="37"/>
      <c r="AC446" s="37"/>
      <c r="AD446" s="37"/>
      <c r="AE446" s="37"/>
      <c r="AR446" s="207" t="s">
        <v>148</v>
      </c>
      <c r="AT446" s="207" t="s">
        <v>150</v>
      </c>
      <c r="AU446" s="207" t="s">
        <v>14</v>
      </c>
      <c r="AY446" s="16" t="s">
        <v>149</v>
      </c>
      <c r="BE446" s="208">
        <f>IF(N446="základní",J446,0)</f>
        <v>0</v>
      </c>
      <c r="BF446" s="208">
        <f>IF(N446="snížená",J446,0)</f>
        <v>0</v>
      </c>
      <c r="BG446" s="208">
        <f>IF(N446="zákl. přenesená",J446,0)</f>
        <v>0</v>
      </c>
      <c r="BH446" s="208">
        <f>IF(N446="sníž. přenesená",J446,0)</f>
        <v>0</v>
      </c>
      <c r="BI446" s="208">
        <f>IF(N446="nulová",J446,0)</f>
        <v>0</v>
      </c>
      <c r="BJ446" s="16" t="s">
        <v>14</v>
      </c>
      <c r="BK446" s="208">
        <f>ROUND(I446*H446,2)</f>
        <v>0</v>
      </c>
      <c r="BL446" s="16" t="s">
        <v>148</v>
      </c>
      <c r="BM446" s="207" t="s">
        <v>758</v>
      </c>
    </row>
    <row r="447" s="2" customFormat="1">
      <c r="A447" s="37"/>
      <c r="B447" s="38"/>
      <c r="C447" s="39"/>
      <c r="D447" s="209" t="s">
        <v>156</v>
      </c>
      <c r="E447" s="39"/>
      <c r="F447" s="210" t="s">
        <v>759</v>
      </c>
      <c r="G447" s="39"/>
      <c r="H447" s="39"/>
      <c r="I447" s="211"/>
      <c r="J447" s="39"/>
      <c r="K447" s="39"/>
      <c r="L447" s="43"/>
      <c r="M447" s="212"/>
      <c r="N447" s="213"/>
      <c r="O447" s="83"/>
      <c r="P447" s="83"/>
      <c r="Q447" s="83"/>
      <c r="R447" s="83"/>
      <c r="S447" s="83"/>
      <c r="T447" s="84"/>
      <c r="U447" s="37"/>
      <c r="V447" s="37"/>
      <c r="W447" s="37"/>
      <c r="X447" s="37"/>
      <c r="Y447" s="37"/>
      <c r="Z447" s="37"/>
      <c r="AA447" s="37"/>
      <c r="AB447" s="37"/>
      <c r="AC447" s="37"/>
      <c r="AD447" s="37"/>
      <c r="AE447" s="37"/>
      <c r="AT447" s="16" t="s">
        <v>156</v>
      </c>
      <c r="AU447" s="16" t="s">
        <v>14</v>
      </c>
    </row>
    <row r="448" s="2" customFormat="1">
      <c r="A448" s="37"/>
      <c r="B448" s="38"/>
      <c r="C448" s="39"/>
      <c r="D448" s="214" t="s">
        <v>158</v>
      </c>
      <c r="E448" s="39"/>
      <c r="F448" s="215" t="s">
        <v>760</v>
      </c>
      <c r="G448" s="39"/>
      <c r="H448" s="39"/>
      <c r="I448" s="211"/>
      <c r="J448" s="39"/>
      <c r="K448" s="39"/>
      <c r="L448" s="43"/>
      <c r="M448" s="212"/>
      <c r="N448" s="213"/>
      <c r="O448" s="83"/>
      <c r="P448" s="83"/>
      <c r="Q448" s="83"/>
      <c r="R448" s="83"/>
      <c r="S448" s="83"/>
      <c r="T448" s="84"/>
      <c r="U448" s="37"/>
      <c r="V448" s="37"/>
      <c r="W448" s="37"/>
      <c r="X448" s="37"/>
      <c r="Y448" s="37"/>
      <c r="Z448" s="37"/>
      <c r="AA448" s="37"/>
      <c r="AB448" s="37"/>
      <c r="AC448" s="37"/>
      <c r="AD448" s="37"/>
      <c r="AE448" s="37"/>
      <c r="AT448" s="16" t="s">
        <v>158</v>
      </c>
      <c r="AU448" s="16" t="s">
        <v>14</v>
      </c>
    </row>
    <row r="449" s="13" customFormat="1">
      <c r="A449" s="13"/>
      <c r="B449" s="226"/>
      <c r="C449" s="227"/>
      <c r="D449" s="209" t="s">
        <v>160</v>
      </c>
      <c r="E449" s="228" t="s">
        <v>761</v>
      </c>
      <c r="F449" s="229" t="s">
        <v>752</v>
      </c>
      <c r="G449" s="227"/>
      <c r="H449" s="230">
        <v>8.8200000000000003</v>
      </c>
      <c r="I449" s="231"/>
      <c r="J449" s="227"/>
      <c r="K449" s="227"/>
      <c r="L449" s="232"/>
      <c r="M449" s="233"/>
      <c r="N449" s="234"/>
      <c r="O449" s="234"/>
      <c r="P449" s="234"/>
      <c r="Q449" s="234"/>
      <c r="R449" s="234"/>
      <c r="S449" s="234"/>
      <c r="T449" s="235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36" t="s">
        <v>160</v>
      </c>
      <c r="AU449" s="236" t="s">
        <v>14</v>
      </c>
      <c r="AV449" s="13" t="s">
        <v>96</v>
      </c>
      <c r="AW449" s="13" t="s">
        <v>35</v>
      </c>
      <c r="AX449" s="13" t="s">
        <v>76</v>
      </c>
      <c r="AY449" s="236" t="s">
        <v>149</v>
      </c>
    </row>
    <row r="450" s="13" customFormat="1">
      <c r="A450" s="13"/>
      <c r="B450" s="226"/>
      <c r="C450" s="227"/>
      <c r="D450" s="209" t="s">
        <v>160</v>
      </c>
      <c r="E450" s="228" t="s">
        <v>762</v>
      </c>
      <c r="F450" s="229" t="s">
        <v>763</v>
      </c>
      <c r="G450" s="227"/>
      <c r="H450" s="230">
        <v>8.8200000000000003</v>
      </c>
      <c r="I450" s="231"/>
      <c r="J450" s="227"/>
      <c r="K450" s="227"/>
      <c r="L450" s="232"/>
      <c r="M450" s="233"/>
      <c r="N450" s="234"/>
      <c r="O450" s="234"/>
      <c r="P450" s="234"/>
      <c r="Q450" s="234"/>
      <c r="R450" s="234"/>
      <c r="S450" s="234"/>
      <c r="T450" s="235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36" t="s">
        <v>160</v>
      </c>
      <c r="AU450" s="236" t="s">
        <v>14</v>
      </c>
      <c r="AV450" s="13" t="s">
        <v>96</v>
      </c>
      <c r="AW450" s="13" t="s">
        <v>35</v>
      </c>
      <c r="AX450" s="13" t="s">
        <v>14</v>
      </c>
      <c r="AY450" s="236" t="s">
        <v>149</v>
      </c>
    </row>
    <row r="451" s="2" customFormat="1" ht="16.5" customHeight="1">
      <c r="A451" s="37"/>
      <c r="B451" s="38"/>
      <c r="C451" s="196" t="s">
        <v>764</v>
      </c>
      <c r="D451" s="196" t="s">
        <v>150</v>
      </c>
      <c r="E451" s="197" t="s">
        <v>765</v>
      </c>
      <c r="F451" s="198" t="s">
        <v>766</v>
      </c>
      <c r="G451" s="199" t="s">
        <v>284</v>
      </c>
      <c r="H451" s="200">
        <v>149.94</v>
      </c>
      <c r="I451" s="201"/>
      <c r="J451" s="202">
        <f>ROUND(I451*H451,2)</f>
        <v>0</v>
      </c>
      <c r="K451" s="198" t="s">
        <v>154</v>
      </c>
      <c r="L451" s="43"/>
      <c r="M451" s="203" t="s">
        <v>19</v>
      </c>
      <c r="N451" s="204" t="s">
        <v>47</v>
      </c>
      <c r="O451" s="83"/>
      <c r="P451" s="205">
        <f>O451*H451</f>
        <v>0</v>
      </c>
      <c r="Q451" s="205">
        <v>0</v>
      </c>
      <c r="R451" s="205">
        <f>Q451*H451</f>
        <v>0</v>
      </c>
      <c r="S451" s="205">
        <v>0</v>
      </c>
      <c r="T451" s="206">
        <f>S451*H451</f>
        <v>0</v>
      </c>
      <c r="U451" s="37"/>
      <c r="V451" s="37"/>
      <c r="W451" s="37"/>
      <c r="X451" s="37"/>
      <c r="Y451" s="37"/>
      <c r="Z451" s="37"/>
      <c r="AA451" s="37"/>
      <c r="AB451" s="37"/>
      <c r="AC451" s="37"/>
      <c r="AD451" s="37"/>
      <c r="AE451" s="37"/>
      <c r="AR451" s="207" t="s">
        <v>148</v>
      </c>
      <c r="AT451" s="207" t="s">
        <v>150</v>
      </c>
      <c r="AU451" s="207" t="s">
        <v>14</v>
      </c>
      <c r="AY451" s="16" t="s">
        <v>149</v>
      </c>
      <c r="BE451" s="208">
        <f>IF(N451="základní",J451,0)</f>
        <v>0</v>
      </c>
      <c r="BF451" s="208">
        <f>IF(N451="snížená",J451,0)</f>
        <v>0</v>
      </c>
      <c r="BG451" s="208">
        <f>IF(N451="zákl. přenesená",J451,0)</f>
        <v>0</v>
      </c>
      <c r="BH451" s="208">
        <f>IF(N451="sníž. přenesená",J451,0)</f>
        <v>0</v>
      </c>
      <c r="BI451" s="208">
        <f>IF(N451="nulová",J451,0)</f>
        <v>0</v>
      </c>
      <c r="BJ451" s="16" t="s">
        <v>14</v>
      </c>
      <c r="BK451" s="208">
        <f>ROUND(I451*H451,2)</f>
        <v>0</v>
      </c>
      <c r="BL451" s="16" t="s">
        <v>148</v>
      </c>
      <c r="BM451" s="207" t="s">
        <v>767</v>
      </c>
    </row>
    <row r="452" s="2" customFormat="1">
      <c r="A452" s="37"/>
      <c r="B452" s="38"/>
      <c r="C452" s="39"/>
      <c r="D452" s="209" t="s">
        <v>156</v>
      </c>
      <c r="E452" s="39"/>
      <c r="F452" s="210" t="s">
        <v>768</v>
      </c>
      <c r="G452" s="39"/>
      <c r="H452" s="39"/>
      <c r="I452" s="211"/>
      <c r="J452" s="39"/>
      <c r="K452" s="39"/>
      <c r="L452" s="43"/>
      <c r="M452" s="212"/>
      <c r="N452" s="213"/>
      <c r="O452" s="83"/>
      <c r="P452" s="83"/>
      <c r="Q452" s="83"/>
      <c r="R452" s="83"/>
      <c r="S452" s="83"/>
      <c r="T452" s="84"/>
      <c r="U452" s="37"/>
      <c r="V452" s="37"/>
      <c r="W452" s="37"/>
      <c r="X452" s="37"/>
      <c r="Y452" s="37"/>
      <c r="Z452" s="37"/>
      <c r="AA452" s="37"/>
      <c r="AB452" s="37"/>
      <c r="AC452" s="37"/>
      <c r="AD452" s="37"/>
      <c r="AE452" s="37"/>
      <c r="AT452" s="16" t="s">
        <v>156</v>
      </c>
      <c r="AU452" s="16" t="s">
        <v>14</v>
      </c>
    </row>
    <row r="453" s="2" customFormat="1">
      <c r="A453" s="37"/>
      <c r="B453" s="38"/>
      <c r="C453" s="39"/>
      <c r="D453" s="214" t="s">
        <v>158</v>
      </c>
      <c r="E453" s="39"/>
      <c r="F453" s="215" t="s">
        <v>769</v>
      </c>
      <c r="G453" s="39"/>
      <c r="H453" s="39"/>
      <c r="I453" s="211"/>
      <c r="J453" s="39"/>
      <c r="K453" s="39"/>
      <c r="L453" s="43"/>
      <c r="M453" s="212"/>
      <c r="N453" s="213"/>
      <c r="O453" s="83"/>
      <c r="P453" s="83"/>
      <c r="Q453" s="83"/>
      <c r="R453" s="83"/>
      <c r="S453" s="83"/>
      <c r="T453" s="84"/>
      <c r="U453" s="37"/>
      <c r="V453" s="37"/>
      <c r="W453" s="37"/>
      <c r="X453" s="37"/>
      <c r="Y453" s="37"/>
      <c r="Z453" s="37"/>
      <c r="AA453" s="37"/>
      <c r="AB453" s="37"/>
      <c r="AC453" s="37"/>
      <c r="AD453" s="37"/>
      <c r="AE453" s="37"/>
      <c r="AT453" s="16" t="s">
        <v>158</v>
      </c>
      <c r="AU453" s="16" t="s">
        <v>14</v>
      </c>
    </row>
    <row r="454" s="13" customFormat="1">
      <c r="A454" s="13"/>
      <c r="B454" s="226"/>
      <c r="C454" s="227"/>
      <c r="D454" s="209" t="s">
        <v>160</v>
      </c>
      <c r="E454" s="228" t="s">
        <v>770</v>
      </c>
      <c r="F454" s="229" t="s">
        <v>771</v>
      </c>
      <c r="G454" s="227"/>
      <c r="H454" s="230">
        <v>149.94</v>
      </c>
      <c r="I454" s="231"/>
      <c r="J454" s="227"/>
      <c r="K454" s="227"/>
      <c r="L454" s="232"/>
      <c r="M454" s="233"/>
      <c r="N454" s="234"/>
      <c r="O454" s="234"/>
      <c r="P454" s="234"/>
      <c r="Q454" s="234"/>
      <c r="R454" s="234"/>
      <c r="S454" s="234"/>
      <c r="T454" s="235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36" t="s">
        <v>160</v>
      </c>
      <c r="AU454" s="236" t="s">
        <v>14</v>
      </c>
      <c r="AV454" s="13" t="s">
        <v>96</v>
      </c>
      <c r="AW454" s="13" t="s">
        <v>35</v>
      </c>
      <c r="AX454" s="13" t="s">
        <v>76</v>
      </c>
      <c r="AY454" s="236" t="s">
        <v>149</v>
      </c>
    </row>
    <row r="455" s="13" customFormat="1">
      <c r="A455" s="13"/>
      <c r="B455" s="226"/>
      <c r="C455" s="227"/>
      <c r="D455" s="209" t="s">
        <v>160</v>
      </c>
      <c r="E455" s="228" t="s">
        <v>772</v>
      </c>
      <c r="F455" s="229" t="s">
        <v>773</v>
      </c>
      <c r="G455" s="227"/>
      <c r="H455" s="230">
        <v>149.94</v>
      </c>
      <c r="I455" s="231"/>
      <c r="J455" s="227"/>
      <c r="K455" s="227"/>
      <c r="L455" s="232"/>
      <c r="M455" s="233"/>
      <c r="N455" s="234"/>
      <c r="O455" s="234"/>
      <c r="P455" s="234"/>
      <c r="Q455" s="234"/>
      <c r="R455" s="234"/>
      <c r="S455" s="234"/>
      <c r="T455" s="235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36" t="s">
        <v>160</v>
      </c>
      <c r="AU455" s="236" t="s">
        <v>14</v>
      </c>
      <c r="AV455" s="13" t="s">
        <v>96</v>
      </c>
      <c r="AW455" s="13" t="s">
        <v>35</v>
      </c>
      <c r="AX455" s="13" t="s">
        <v>14</v>
      </c>
      <c r="AY455" s="236" t="s">
        <v>149</v>
      </c>
    </row>
    <row r="456" s="11" customFormat="1" ht="25.92" customHeight="1">
      <c r="A456" s="11"/>
      <c r="B456" s="182"/>
      <c r="C456" s="183"/>
      <c r="D456" s="184" t="s">
        <v>75</v>
      </c>
      <c r="E456" s="185" t="s">
        <v>774</v>
      </c>
      <c r="F456" s="185" t="s">
        <v>775</v>
      </c>
      <c r="G456" s="183"/>
      <c r="H456" s="183"/>
      <c r="I456" s="186"/>
      <c r="J456" s="187">
        <f>BK456</f>
        <v>0</v>
      </c>
      <c r="K456" s="183"/>
      <c r="L456" s="188"/>
      <c r="M456" s="189"/>
      <c r="N456" s="190"/>
      <c r="O456" s="190"/>
      <c r="P456" s="191">
        <f>SUM(P457:P462)</f>
        <v>0</v>
      </c>
      <c r="Q456" s="190"/>
      <c r="R456" s="191">
        <f>SUM(R457:R462)</f>
        <v>0</v>
      </c>
      <c r="S456" s="190"/>
      <c r="T456" s="192">
        <f>SUM(T457:T462)</f>
        <v>0</v>
      </c>
      <c r="U456" s="11"/>
      <c r="V456" s="11"/>
      <c r="W456" s="11"/>
      <c r="X456" s="11"/>
      <c r="Y456" s="11"/>
      <c r="Z456" s="11"/>
      <c r="AA456" s="11"/>
      <c r="AB456" s="11"/>
      <c r="AC456" s="11"/>
      <c r="AD456" s="11"/>
      <c r="AE456" s="11"/>
      <c r="AR456" s="193" t="s">
        <v>148</v>
      </c>
      <c r="AT456" s="194" t="s">
        <v>75</v>
      </c>
      <c r="AU456" s="194" t="s">
        <v>76</v>
      </c>
      <c r="AY456" s="193" t="s">
        <v>149</v>
      </c>
      <c r="BK456" s="195">
        <f>SUM(BK457:BK462)</f>
        <v>0</v>
      </c>
    </row>
    <row r="457" s="2" customFormat="1" ht="21.75" customHeight="1">
      <c r="A457" s="37"/>
      <c r="B457" s="38"/>
      <c r="C457" s="196" t="s">
        <v>776</v>
      </c>
      <c r="D457" s="196" t="s">
        <v>150</v>
      </c>
      <c r="E457" s="197" t="s">
        <v>777</v>
      </c>
      <c r="F457" s="198" t="s">
        <v>778</v>
      </c>
      <c r="G457" s="199" t="s">
        <v>284</v>
      </c>
      <c r="H457" s="200">
        <v>3538.4989999999998</v>
      </c>
      <c r="I457" s="201"/>
      <c r="J457" s="202">
        <f>ROUND(I457*H457,2)</f>
        <v>0</v>
      </c>
      <c r="K457" s="198" t="s">
        <v>154</v>
      </c>
      <c r="L457" s="43"/>
      <c r="M457" s="203" t="s">
        <v>19</v>
      </c>
      <c r="N457" s="204" t="s">
        <v>47</v>
      </c>
      <c r="O457" s="83"/>
      <c r="P457" s="205">
        <f>O457*H457</f>
        <v>0</v>
      </c>
      <c r="Q457" s="205">
        <v>0</v>
      </c>
      <c r="R457" s="205">
        <f>Q457*H457</f>
        <v>0</v>
      </c>
      <c r="S457" s="205">
        <v>0</v>
      </c>
      <c r="T457" s="206">
        <f>S457*H457</f>
        <v>0</v>
      </c>
      <c r="U457" s="37"/>
      <c r="V457" s="37"/>
      <c r="W457" s="37"/>
      <c r="X457" s="37"/>
      <c r="Y457" s="37"/>
      <c r="Z457" s="37"/>
      <c r="AA457" s="37"/>
      <c r="AB457" s="37"/>
      <c r="AC457" s="37"/>
      <c r="AD457" s="37"/>
      <c r="AE457" s="37"/>
      <c r="AR457" s="207" t="s">
        <v>148</v>
      </c>
      <c r="AT457" s="207" t="s">
        <v>150</v>
      </c>
      <c r="AU457" s="207" t="s">
        <v>14</v>
      </c>
      <c r="AY457" s="16" t="s">
        <v>149</v>
      </c>
      <c r="BE457" s="208">
        <f>IF(N457="základní",J457,0)</f>
        <v>0</v>
      </c>
      <c r="BF457" s="208">
        <f>IF(N457="snížená",J457,0)</f>
        <v>0</v>
      </c>
      <c r="BG457" s="208">
        <f>IF(N457="zákl. přenesená",J457,0)</f>
        <v>0</v>
      </c>
      <c r="BH457" s="208">
        <f>IF(N457="sníž. přenesená",J457,0)</f>
        <v>0</v>
      </c>
      <c r="BI457" s="208">
        <f>IF(N457="nulová",J457,0)</f>
        <v>0</v>
      </c>
      <c r="BJ457" s="16" t="s">
        <v>14</v>
      </c>
      <c r="BK457" s="208">
        <f>ROUND(I457*H457,2)</f>
        <v>0</v>
      </c>
      <c r="BL457" s="16" t="s">
        <v>148</v>
      </c>
      <c r="BM457" s="207" t="s">
        <v>779</v>
      </c>
    </row>
    <row r="458" s="2" customFormat="1">
      <c r="A458" s="37"/>
      <c r="B458" s="38"/>
      <c r="C458" s="39"/>
      <c r="D458" s="209" t="s">
        <v>156</v>
      </c>
      <c r="E458" s="39"/>
      <c r="F458" s="210" t="s">
        <v>780</v>
      </c>
      <c r="G458" s="39"/>
      <c r="H458" s="39"/>
      <c r="I458" s="211"/>
      <c r="J458" s="39"/>
      <c r="K458" s="39"/>
      <c r="L458" s="43"/>
      <c r="M458" s="212"/>
      <c r="N458" s="213"/>
      <c r="O458" s="83"/>
      <c r="P458" s="83"/>
      <c r="Q458" s="83"/>
      <c r="R458" s="83"/>
      <c r="S458" s="83"/>
      <c r="T458" s="84"/>
      <c r="U458" s="37"/>
      <c r="V458" s="37"/>
      <c r="W458" s="37"/>
      <c r="X458" s="37"/>
      <c r="Y458" s="37"/>
      <c r="Z458" s="37"/>
      <c r="AA458" s="37"/>
      <c r="AB458" s="37"/>
      <c r="AC458" s="37"/>
      <c r="AD458" s="37"/>
      <c r="AE458" s="37"/>
      <c r="AT458" s="16" t="s">
        <v>156</v>
      </c>
      <c r="AU458" s="16" t="s">
        <v>14</v>
      </c>
    </row>
    <row r="459" s="2" customFormat="1">
      <c r="A459" s="37"/>
      <c r="B459" s="38"/>
      <c r="C459" s="39"/>
      <c r="D459" s="214" t="s">
        <v>158</v>
      </c>
      <c r="E459" s="39"/>
      <c r="F459" s="215" t="s">
        <v>781</v>
      </c>
      <c r="G459" s="39"/>
      <c r="H459" s="39"/>
      <c r="I459" s="211"/>
      <c r="J459" s="39"/>
      <c r="K459" s="39"/>
      <c r="L459" s="43"/>
      <c r="M459" s="212"/>
      <c r="N459" s="213"/>
      <c r="O459" s="83"/>
      <c r="P459" s="83"/>
      <c r="Q459" s="83"/>
      <c r="R459" s="83"/>
      <c r="S459" s="83"/>
      <c r="T459" s="84"/>
      <c r="U459" s="37"/>
      <c r="V459" s="37"/>
      <c r="W459" s="37"/>
      <c r="X459" s="37"/>
      <c r="Y459" s="37"/>
      <c r="Z459" s="37"/>
      <c r="AA459" s="37"/>
      <c r="AB459" s="37"/>
      <c r="AC459" s="37"/>
      <c r="AD459" s="37"/>
      <c r="AE459" s="37"/>
      <c r="AT459" s="16" t="s">
        <v>158</v>
      </c>
      <c r="AU459" s="16" t="s">
        <v>14</v>
      </c>
    </row>
    <row r="460" s="2" customFormat="1" ht="21.75" customHeight="1">
      <c r="A460" s="37"/>
      <c r="B460" s="38"/>
      <c r="C460" s="196" t="s">
        <v>782</v>
      </c>
      <c r="D460" s="196" t="s">
        <v>150</v>
      </c>
      <c r="E460" s="197" t="s">
        <v>783</v>
      </c>
      <c r="F460" s="198" t="s">
        <v>784</v>
      </c>
      <c r="G460" s="199" t="s">
        <v>284</v>
      </c>
      <c r="H460" s="200">
        <v>3538.4989999999998</v>
      </c>
      <c r="I460" s="201"/>
      <c r="J460" s="202">
        <f>ROUND(I460*H460,2)</f>
        <v>0</v>
      </c>
      <c r="K460" s="198" t="s">
        <v>154</v>
      </c>
      <c r="L460" s="43"/>
      <c r="M460" s="203" t="s">
        <v>19</v>
      </c>
      <c r="N460" s="204" t="s">
        <v>47</v>
      </c>
      <c r="O460" s="83"/>
      <c r="P460" s="205">
        <f>O460*H460</f>
        <v>0</v>
      </c>
      <c r="Q460" s="205">
        <v>0</v>
      </c>
      <c r="R460" s="205">
        <f>Q460*H460</f>
        <v>0</v>
      </c>
      <c r="S460" s="205">
        <v>0</v>
      </c>
      <c r="T460" s="206">
        <f>S460*H460</f>
        <v>0</v>
      </c>
      <c r="U460" s="37"/>
      <c r="V460" s="37"/>
      <c r="W460" s="37"/>
      <c r="X460" s="37"/>
      <c r="Y460" s="37"/>
      <c r="Z460" s="37"/>
      <c r="AA460" s="37"/>
      <c r="AB460" s="37"/>
      <c r="AC460" s="37"/>
      <c r="AD460" s="37"/>
      <c r="AE460" s="37"/>
      <c r="AR460" s="207" t="s">
        <v>148</v>
      </c>
      <c r="AT460" s="207" t="s">
        <v>150</v>
      </c>
      <c r="AU460" s="207" t="s">
        <v>14</v>
      </c>
      <c r="AY460" s="16" t="s">
        <v>149</v>
      </c>
      <c r="BE460" s="208">
        <f>IF(N460="základní",J460,0)</f>
        <v>0</v>
      </c>
      <c r="BF460" s="208">
        <f>IF(N460="snížená",J460,0)</f>
        <v>0</v>
      </c>
      <c r="BG460" s="208">
        <f>IF(N460="zákl. přenesená",J460,0)</f>
        <v>0</v>
      </c>
      <c r="BH460" s="208">
        <f>IF(N460="sníž. přenesená",J460,0)</f>
        <v>0</v>
      </c>
      <c r="BI460" s="208">
        <f>IF(N460="nulová",J460,0)</f>
        <v>0</v>
      </c>
      <c r="BJ460" s="16" t="s">
        <v>14</v>
      </c>
      <c r="BK460" s="208">
        <f>ROUND(I460*H460,2)</f>
        <v>0</v>
      </c>
      <c r="BL460" s="16" t="s">
        <v>148</v>
      </c>
      <c r="BM460" s="207" t="s">
        <v>785</v>
      </c>
    </row>
    <row r="461" s="2" customFormat="1">
      <c r="A461" s="37"/>
      <c r="B461" s="38"/>
      <c r="C461" s="39"/>
      <c r="D461" s="209" t="s">
        <v>156</v>
      </c>
      <c r="E461" s="39"/>
      <c r="F461" s="210" t="s">
        <v>786</v>
      </c>
      <c r="G461" s="39"/>
      <c r="H461" s="39"/>
      <c r="I461" s="211"/>
      <c r="J461" s="39"/>
      <c r="K461" s="39"/>
      <c r="L461" s="43"/>
      <c r="M461" s="212"/>
      <c r="N461" s="213"/>
      <c r="O461" s="83"/>
      <c r="P461" s="83"/>
      <c r="Q461" s="83"/>
      <c r="R461" s="83"/>
      <c r="S461" s="83"/>
      <c r="T461" s="84"/>
      <c r="U461" s="37"/>
      <c r="V461" s="37"/>
      <c r="W461" s="37"/>
      <c r="X461" s="37"/>
      <c r="Y461" s="37"/>
      <c r="Z461" s="37"/>
      <c r="AA461" s="37"/>
      <c r="AB461" s="37"/>
      <c r="AC461" s="37"/>
      <c r="AD461" s="37"/>
      <c r="AE461" s="37"/>
      <c r="AT461" s="16" t="s">
        <v>156</v>
      </c>
      <c r="AU461" s="16" t="s">
        <v>14</v>
      </c>
    </row>
    <row r="462" s="2" customFormat="1">
      <c r="A462" s="37"/>
      <c r="B462" s="38"/>
      <c r="C462" s="39"/>
      <c r="D462" s="214" t="s">
        <v>158</v>
      </c>
      <c r="E462" s="39"/>
      <c r="F462" s="215" t="s">
        <v>787</v>
      </c>
      <c r="G462" s="39"/>
      <c r="H462" s="39"/>
      <c r="I462" s="211"/>
      <c r="J462" s="39"/>
      <c r="K462" s="39"/>
      <c r="L462" s="43"/>
      <c r="M462" s="248"/>
      <c r="N462" s="249"/>
      <c r="O462" s="250"/>
      <c r="P462" s="250"/>
      <c r="Q462" s="250"/>
      <c r="R462" s="250"/>
      <c r="S462" s="250"/>
      <c r="T462" s="251"/>
      <c r="U462" s="37"/>
      <c r="V462" s="37"/>
      <c r="W462" s="37"/>
      <c r="X462" s="37"/>
      <c r="Y462" s="37"/>
      <c r="Z462" s="37"/>
      <c r="AA462" s="37"/>
      <c r="AB462" s="37"/>
      <c r="AC462" s="37"/>
      <c r="AD462" s="37"/>
      <c r="AE462" s="37"/>
      <c r="AT462" s="16" t="s">
        <v>158</v>
      </c>
      <c r="AU462" s="16" t="s">
        <v>14</v>
      </c>
    </row>
    <row r="463" s="2" customFormat="1" ht="6.96" customHeight="1">
      <c r="A463" s="37"/>
      <c r="B463" s="58"/>
      <c r="C463" s="59"/>
      <c r="D463" s="59"/>
      <c r="E463" s="59"/>
      <c r="F463" s="59"/>
      <c r="G463" s="59"/>
      <c r="H463" s="59"/>
      <c r="I463" s="59"/>
      <c r="J463" s="59"/>
      <c r="K463" s="59"/>
      <c r="L463" s="43"/>
      <c r="M463" s="37"/>
      <c r="O463" s="37"/>
      <c r="P463" s="37"/>
      <c r="Q463" s="37"/>
      <c r="R463" s="37"/>
      <c r="S463" s="37"/>
      <c r="T463" s="37"/>
      <c r="U463" s="37"/>
      <c r="V463" s="37"/>
      <c r="W463" s="37"/>
      <c r="X463" s="37"/>
      <c r="Y463" s="37"/>
      <c r="Z463" s="37"/>
      <c r="AA463" s="37"/>
      <c r="AB463" s="37"/>
      <c r="AC463" s="37"/>
      <c r="AD463" s="37"/>
      <c r="AE463" s="37"/>
    </row>
  </sheetData>
  <sheetProtection sheet="1" autoFilter="0" formatColumns="0" formatRows="0" objects="1" scenarios="1" spinCount="100000" saltValue="Oj1OjTlDRXDN/AZRq75lBrR++WVXFPlz906jGIynzKVhwczWu68fYp5yDvu6/Cel3rwxJChiJj8hRp3dCrFa8w==" hashValue="Df1BgasbKnITBWqqL9Ww34A88wBC/hu1ZVAeO0emqvOK/l/Rj///pfsGU1CMSN4XXOiVnhsMJnWlUI28cvCc5Q==" algorithmName="SHA-512" password="CC35"/>
  <autoFilter ref="C87:K462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2" r:id="rId1" display="https://podminky.urs.cz/item/CS_URS_2023_01/111251101"/>
    <hyperlink ref="F98" r:id="rId2" display="https://podminky.urs.cz/item/CS_URS_2023_01/111209111"/>
    <hyperlink ref="F104" r:id="rId3" display="https://podminky.urs.cz/item/CS_URS_2023_01/119001101"/>
    <hyperlink ref="F110" r:id="rId4" display="https://podminky.urs.cz/item/CS_URS_2023_01/121151103"/>
    <hyperlink ref="F118" r:id="rId5" display="https://podminky.urs.cz/item/CS_URS_2023_01/122252206"/>
    <hyperlink ref="F124" r:id="rId6" display="https://podminky.urs.cz/item/CS_URS_2023_01/132251251"/>
    <hyperlink ref="F127" r:id="rId7" display="https://podminky.urs.cz/item/CS_URS_2023_01/133254101"/>
    <hyperlink ref="F130" r:id="rId8" display="https://podminky.urs.cz/item/CS_URS_2023_01/460281113"/>
    <hyperlink ref="F133" r:id="rId9" display="https://podminky.urs.cz/item/CS_URS_2023_01/162351104"/>
    <hyperlink ref="F140" r:id="rId10" display="https://podminky.urs.cz/item/CS_URS_2023_01/162751117"/>
    <hyperlink ref="F146" r:id="rId11" display="https://podminky.urs.cz/item/CS_URS_2023_01/162751119"/>
    <hyperlink ref="F152" r:id="rId12" display="https://podminky.urs.cz/item/CS_URS_2023_01/167151111"/>
    <hyperlink ref="F159" r:id="rId13" display="https://podminky.urs.cz/item/CS_URS_2023_01/171151103"/>
    <hyperlink ref="F171" r:id="rId14" display="https://podminky.urs.cz/item/CS_URS_2023_01/171151101"/>
    <hyperlink ref="F177" r:id="rId15" display="https://podminky.urs.cz/item/CS_URS_2023_01/171251201"/>
    <hyperlink ref="F183" r:id="rId16" display="https://podminky.urs.cz/item/CS_URS_2023_01/997013873"/>
    <hyperlink ref="F190" r:id="rId17" display="https://podminky.urs.cz/item/CS_URS_2023_01/174151101"/>
    <hyperlink ref="F195" r:id="rId18" display="https://podminky.urs.cz/item/CS_URS_2023_01/175111101"/>
    <hyperlink ref="F198" r:id="rId19" display="https://podminky.urs.cz/item/CS_URS_2023_01/181451132"/>
    <hyperlink ref="F209" r:id="rId20" display="https://podminky.urs.cz/item/CS_URS_2023_01/181951111"/>
    <hyperlink ref="F215" r:id="rId21" display="https://podminky.urs.cz/item/CS_URS_2023_01/182151111"/>
    <hyperlink ref="F221" r:id="rId22" display="https://podminky.urs.cz/item/CS_URS_2023_01/182251101"/>
    <hyperlink ref="F227" r:id="rId23" display="https://podminky.urs.cz/item/CS_URS_2023_01/181351113"/>
    <hyperlink ref="F238" r:id="rId24" display="https://podminky.urs.cz/item/CS_URS_2023_01/184813522"/>
    <hyperlink ref="F244" r:id="rId25" display="https://podminky.urs.cz/item/CS_URS_2023_01/184813512"/>
    <hyperlink ref="F251" r:id="rId26" display="https://podminky.urs.cz/item/CS_URS_2023_01/211511111"/>
    <hyperlink ref="F257" r:id="rId27" display="https://podminky.urs.cz/item/CS_URS_2023_01/211571111"/>
    <hyperlink ref="F260" r:id="rId28" display="https://podminky.urs.cz/item/CS_URS_2023_01/212755218"/>
    <hyperlink ref="F264" r:id="rId29" display="https://podminky.urs.cz/item/CS_URS_2023_01/465513227"/>
    <hyperlink ref="F277" r:id="rId30" display="https://podminky.urs.cz/item/CS_URS_2023_01/451315124"/>
    <hyperlink ref="F283" r:id="rId31" display="https://podminky.urs.cz/item/CS_URS_2023_01/451573111"/>
    <hyperlink ref="F286" r:id="rId32" display="https://podminky.urs.cz/item/CS_URS_2023_01/452111111"/>
    <hyperlink ref="F291" r:id="rId33" display="https://podminky.urs.cz/item/CS_URS_2023_01/465512227"/>
    <hyperlink ref="F298" r:id="rId34" display="https://podminky.urs.cz/item/CS_URS_2023_01/561061121"/>
    <hyperlink ref="F309" r:id="rId35" display="https://podminky.urs.cz/item/CS_URS_2023_01/564752111"/>
    <hyperlink ref="F315" r:id="rId36" display="https://podminky.urs.cz/item/CS_URS_2023_01/564761111"/>
    <hyperlink ref="F321" r:id="rId37" display="https://podminky.urs.cz/item/CS_URS_2023_01/564851111"/>
    <hyperlink ref="F327" r:id="rId38" display="https://podminky.urs.cz/item/CS_URS_2023_01/564861111"/>
    <hyperlink ref="F333" r:id="rId39" display="https://podminky.urs.cz/item/CS_URS_2023_01/565155111"/>
    <hyperlink ref="F340" r:id="rId40" display="https://podminky.urs.cz/item/CS_URS_2023_01/569231111"/>
    <hyperlink ref="F346" r:id="rId41" display="https://podminky.urs.cz/item/CS_URS_2023_01/569511111"/>
    <hyperlink ref="F352" r:id="rId42" display="https://podminky.urs.cz/item/CS_URS_2023_01/569903311"/>
    <hyperlink ref="F358" r:id="rId43" display="https://podminky.urs.cz/item/CS_URS_2023_01/571907111"/>
    <hyperlink ref="F364" r:id="rId44" display="https://podminky.urs.cz/item/CS_URS_2023_01/573191111"/>
    <hyperlink ref="F370" r:id="rId45" display="https://podminky.urs.cz/item/CS_URS_2023_01/573231106"/>
    <hyperlink ref="F376" r:id="rId46" display="https://podminky.urs.cz/item/CS_URS_2023_01/577144111"/>
    <hyperlink ref="F384" r:id="rId47" display="https://podminky.urs.cz/item/CS_URS_2023_01/871313121"/>
    <hyperlink ref="F389" r:id="rId48" display="https://podminky.urs.cz/item/CS_URS_2023_01/895270012"/>
    <hyperlink ref="F392" r:id="rId49" display="https://podminky.urs.cz/item/CS_URS_2023_01/899102112"/>
    <hyperlink ref="F398" r:id="rId50" display="https://podminky.urs.cz/item/CS_URS_2023_01/912211111"/>
    <hyperlink ref="F403" r:id="rId51" display="https://podminky.urs.cz/item/CS_URS_2023_01/919411131"/>
    <hyperlink ref="F409" r:id="rId52" display="https://podminky.urs.cz/item/CS_URS_2023_01/919521120"/>
    <hyperlink ref="F417" r:id="rId53" display="https://podminky.urs.cz/item/CS_URS_2023_01/919535555"/>
    <hyperlink ref="F423" r:id="rId54" display="https://podminky.urs.cz/item/CS_URS_2023_01/919731122"/>
    <hyperlink ref="F429" r:id="rId55" display="https://podminky.urs.cz/item/CS_URS_2023_01/966008112"/>
    <hyperlink ref="F436" r:id="rId56" display="https://podminky.urs.cz/item/CS_URS_2023_01/997221611"/>
    <hyperlink ref="F442" r:id="rId57" display="https://podminky.urs.cz/item/CS_URS_2023_01/997013861"/>
    <hyperlink ref="F448" r:id="rId58" display="https://podminky.urs.cz/item/CS_URS_2023_01/997321511"/>
    <hyperlink ref="F453" r:id="rId59" display="https://podminky.urs.cz/item/CS_URS_2023_01/997321519"/>
    <hyperlink ref="F459" r:id="rId60" display="https://podminky.urs.cz/item/CS_URS_2023_01/998225111"/>
    <hyperlink ref="F462" r:id="rId61" display="https://podminky.urs.cz/item/CS_URS_2023_01/998225193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6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87</v>
      </c>
      <c r="AZ2" s="127" t="s">
        <v>379</v>
      </c>
      <c r="BA2" s="127" t="s">
        <v>379</v>
      </c>
      <c r="BB2" s="127" t="s">
        <v>19</v>
      </c>
      <c r="BC2" s="127" t="s">
        <v>7</v>
      </c>
      <c r="BD2" s="127" t="s">
        <v>96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9"/>
      <c r="AT3" s="16" t="s">
        <v>76</v>
      </c>
      <c r="AZ3" s="127" t="s">
        <v>389</v>
      </c>
      <c r="BA3" s="127" t="s">
        <v>389</v>
      </c>
      <c r="BB3" s="127" t="s">
        <v>19</v>
      </c>
      <c r="BC3" s="127" t="s">
        <v>259</v>
      </c>
      <c r="BD3" s="127" t="s">
        <v>96</v>
      </c>
    </row>
    <row r="4" s="1" customFormat="1" ht="24.96" customHeight="1">
      <c r="B4" s="19"/>
      <c r="D4" s="130" t="s">
        <v>99</v>
      </c>
      <c r="L4" s="19"/>
      <c r="M4" s="131" t="s">
        <v>10</v>
      </c>
      <c r="AT4" s="16" t="s">
        <v>4</v>
      </c>
      <c r="AZ4" s="127" t="s">
        <v>397</v>
      </c>
      <c r="BA4" s="127" t="s">
        <v>397</v>
      </c>
      <c r="BB4" s="127" t="s">
        <v>19</v>
      </c>
      <c r="BC4" s="127" t="s">
        <v>7</v>
      </c>
      <c r="BD4" s="127" t="s">
        <v>96</v>
      </c>
    </row>
    <row r="5" s="1" customFormat="1" ht="6.96" customHeight="1">
      <c r="B5" s="19"/>
      <c r="L5" s="19"/>
      <c r="AZ5" s="127" t="s">
        <v>182</v>
      </c>
      <c r="BA5" s="127" t="s">
        <v>182</v>
      </c>
      <c r="BB5" s="127" t="s">
        <v>19</v>
      </c>
      <c r="BC5" s="127" t="s">
        <v>216</v>
      </c>
      <c r="BD5" s="127" t="s">
        <v>96</v>
      </c>
    </row>
    <row r="6" s="1" customFormat="1" ht="12" customHeight="1">
      <c r="B6" s="19"/>
      <c r="D6" s="132" t="s">
        <v>16</v>
      </c>
      <c r="L6" s="19"/>
      <c r="AZ6" s="127" t="s">
        <v>191</v>
      </c>
      <c r="BA6" s="127" t="s">
        <v>191</v>
      </c>
      <c r="BB6" s="127" t="s">
        <v>19</v>
      </c>
      <c r="BC6" s="127" t="s">
        <v>148</v>
      </c>
      <c r="BD6" s="127" t="s">
        <v>96</v>
      </c>
    </row>
    <row r="7" s="1" customFormat="1" ht="16.5" customHeight="1">
      <c r="B7" s="19"/>
      <c r="E7" s="133" t="str">
        <f>'Rekapitulace stavby'!K6</f>
        <v>Polní cesty Lhota u Dobrušky</v>
      </c>
      <c r="F7" s="132"/>
      <c r="G7" s="132"/>
      <c r="H7" s="132"/>
      <c r="L7" s="19"/>
      <c r="AZ7" s="127" t="s">
        <v>206</v>
      </c>
      <c r="BA7" s="127" t="s">
        <v>206</v>
      </c>
      <c r="BB7" s="127" t="s">
        <v>19</v>
      </c>
      <c r="BC7" s="127" t="s">
        <v>216</v>
      </c>
      <c r="BD7" s="127" t="s">
        <v>96</v>
      </c>
    </row>
    <row r="8" s="2" customFormat="1" ht="12" customHeight="1">
      <c r="A8" s="37"/>
      <c r="B8" s="43"/>
      <c r="C8" s="37"/>
      <c r="D8" s="132" t="s">
        <v>108</v>
      </c>
      <c r="E8" s="37"/>
      <c r="F8" s="37"/>
      <c r="G8" s="37"/>
      <c r="H8" s="37"/>
      <c r="I8" s="37"/>
      <c r="J8" s="37"/>
      <c r="K8" s="37"/>
      <c r="L8" s="13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Z8" s="127" t="s">
        <v>788</v>
      </c>
      <c r="BA8" s="127" t="s">
        <v>788</v>
      </c>
      <c r="BB8" s="127" t="s">
        <v>19</v>
      </c>
      <c r="BC8" s="127" t="s">
        <v>308</v>
      </c>
      <c r="BD8" s="127" t="s">
        <v>96</v>
      </c>
    </row>
    <row r="9" s="2" customFormat="1" ht="16.5" customHeight="1">
      <c r="A9" s="37"/>
      <c r="B9" s="43"/>
      <c r="C9" s="37"/>
      <c r="D9" s="37"/>
      <c r="E9" s="135" t="s">
        <v>789</v>
      </c>
      <c r="F9" s="37"/>
      <c r="G9" s="37"/>
      <c r="H9" s="37"/>
      <c r="I9" s="37"/>
      <c r="J9" s="37"/>
      <c r="K9" s="37"/>
      <c r="L9" s="13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Z9" s="127" t="s">
        <v>790</v>
      </c>
      <c r="BA9" s="127" t="s">
        <v>790</v>
      </c>
      <c r="BB9" s="127" t="s">
        <v>19</v>
      </c>
      <c r="BC9" s="127" t="s">
        <v>791</v>
      </c>
      <c r="BD9" s="127" t="s">
        <v>96</v>
      </c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Z10" s="127" t="s">
        <v>792</v>
      </c>
      <c r="BA10" s="127" t="s">
        <v>792</v>
      </c>
      <c r="BB10" s="127" t="s">
        <v>19</v>
      </c>
      <c r="BC10" s="127" t="s">
        <v>259</v>
      </c>
      <c r="BD10" s="127" t="s">
        <v>96</v>
      </c>
    </row>
    <row r="11" s="2" customFormat="1" ht="12" customHeight="1">
      <c r="A11" s="37"/>
      <c r="B11" s="43"/>
      <c r="C11" s="37"/>
      <c r="D11" s="132" t="s">
        <v>18</v>
      </c>
      <c r="E11" s="37"/>
      <c r="F11" s="136" t="s">
        <v>19</v>
      </c>
      <c r="G11" s="37"/>
      <c r="H11" s="37"/>
      <c r="I11" s="132" t="s">
        <v>20</v>
      </c>
      <c r="J11" s="136" t="s">
        <v>19</v>
      </c>
      <c r="K11" s="37"/>
      <c r="L11" s="13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Z11" s="127" t="s">
        <v>112</v>
      </c>
      <c r="BA11" s="127" t="s">
        <v>112</v>
      </c>
      <c r="BB11" s="127" t="s">
        <v>19</v>
      </c>
      <c r="BC11" s="127" t="s">
        <v>793</v>
      </c>
      <c r="BD11" s="127" t="s">
        <v>96</v>
      </c>
    </row>
    <row r="12" s="2" customFormat="1" ht="12" customHeight="1">
      <c r="A12" s="37"/>
      <c r="B12" s="43"/>
      <c r="C12" s="37"/>
      <c r="D12" s="132" t="s">
        <v>21</v>
      </c>
      <c r="E12" s="37"/>
      <c r="F12" s="136" t="s">
        <v>22</v>
      </c>
      <c r="G12" s="37"/>
      <c r="H12" s="37"/>
      <c r="I12" s="132" t="s">
        <v>23</v>
      </c>
      <c r="J12" s="137" t="str">
        <f>'Rekapitulace stavby'!AN8</f>
        <v>2. 3. 2023</v>
      </c>
      <c r="K12" s="37"/>
      <c r="L12" s="13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Z12" s="127" t="s">
        <v>417</v>
      </c>
      <c r="BA12" s="127" t="s">
        <v>417</v>
      </c>
      <c r="BB12" s="127" t="s">
        <v>19</v>
      </c>
      <c r="BC12" s="127" t="s">
        <v>794</v>
      </c>
      <c r="BD12" s="127" t="s">
        <v>96</v>
      </c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Z13" s="127" t="s">
        <v>473</v>
      </c>
      <c r="BA13" s="127" t="s">
        <v>473</v>
      </c>
      <c r="BB13" s="127" t="s">
        <v>19</v>
      </c>
      <c r="BC13" s="127" t="s">
        <v>795</v>
      </c>
      <c r="BD13" s="127" t="s">
        <v>96</v>
      </c>
    </row>
    <row r="14" s="2" customFormat="1" ht="12" customHeight="1">
      <c r="A14" s="37"/>
      <c r="B14" s="43"/>
      <c r="C14" s="37"/>
      <c r="D14" s="132" t="s">
        <v>25</v>
      </c>
      <c r="E14" s="37"/>
      <c r="F14" s="37"/>
      <c r="G14" s="37"/>
      <c r="H14" s="37"/>
      <c r="I14" s="132" t="s">
        <v>26</v>
      </c>
      <c r="J14" s="136" t="s">
        <v>19</v>
      </c>
      <c r="K14" s="37"/>
      <c r="L14" s="13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Z14" s="127" t="s">
        <v>499</v>
      </c>
      <c r="BA14" s="127" t="s">
        <v>499</v>
      </c>
      <c r="BB14" s="127" t="s">
        <v>19</v>
      </c>
      <c r="BC14" s="127" t="s">
        <v>796</v>
      </c>
      <c r="BD14" s="127" t="s">
        <v>96</v>
      </c>
    </row>
    <row r="15" s="2" customFormat="1" ht="18" customHeight="1">
      <c r="A15" s="37"/>
      <c r="B15" s="43"/>
      <c r="C15" s="37"/>
      <c r="D15" s="37"/>
      <c r="E15" s="136" t="s">
        <v>27</v>
      </c>
      <c r="F15" s="37"/>
      <c r="G15" s="37"/>
      <c r="H15" s="37"/>
      <c r="I15" s="132" t="s">
        <v>28</v>
      </c>
      <c r="J15" s="136" t="s">
        <v>19</v>
      </c>
      <c r="K15" s="37"/>
      <c r="L15" s="13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  <c r="AZ15" s="127" t="s">
        <v>516</v>
      </c>
      <c r="BA15" s="127" t="s">
        <v>516</v>
      </c>
      <c r="BB15" s="127" t="s">
        <v>19</v>
      </c>
      <c r="BC15" s="127" t="s">
        <v>794</v>
      </c>
      <c r="BD15" s="127" t="s">
        <v>96</v>
      </c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  <c r="AZ16" s="127" t="s">
        <v>526</v>
      </c>
      <c r="BA16" s="127" t="s">
        <v>526</v>
      </c>
      <c r="BB16" s="127" t="s">
        <v>19</v>
      </c>
      <c r="BC16" s="127" t="s">
        <v>797</v>
      </c>
      <c r="BD16" s="127" t="s">
        <v>96</v>
      </c>
    </row>
    <row r="17" s="2" customFormat="1" ht="12" customHeight="1">
      <c r="A17" s="37"/>
      <c r="B17" s="43"/>
      <c r="C17" s="37"/>
      <c r="D17" s="132" t="s">
        <v>29</v>
      </c>
      <c r="E17" s="37"/>
      <c r="F17" s="37"/>
      <c r="G17" s="37"/>
      <c r="H17" s="37"/>
      <c r="I17" s="132" t="s">
        <v>26</v>
      </c>
      <c r="J17" s="32" t="str">
        <f>'Rekapitulace stavby'!AN13</f>
        <v>Vyplň údaj</v>
      </c>
      <c r="K17" s="37"/>
      <c r="L17" s="13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  <c r="AZ17" s="127" t="s">
        <v>115</v>
      </c>
      <c r="BA17" s="127" t="s">
        <v>115</v>
      </c>
      <c r="BB17" s="127" t="s">
        <v>19</v>
      </c>
      <c r="BC17" s="127" t="s">
        <v>798</v>
      </c>
      <c r="BD17" s="127" t="s">
        <v>96</v>
      </c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6"/>
      <c r="G18" s="136"/>
      <c r="H18" s="136"/>
      <c r="I18" s="132" t="s">
        <v>28</v>
      </c>
      <c r="J18" s="32" t="str">
        <f>'Rekapitulace stavby'!AN14</f>
        <v>Vyplň údaj</v>
      </c>
      <c r="K18" s="37"/>
      <c r="L18" s="13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Z18" s="127" t="s">
        <v>117</v>
      </c>
      <c r="BA18" s="127" t="s">
        <v>117</v>
      </c>
      <c r="BB18" s="127" t="s">
        <v>19</v>
      </c>
      <c r="BC18" s="127" t="s">
        <v>216</v>
      </c>
      <c r="BD18" s="127" t="s">
        <v>96</v>
      </c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Z19" s="127" t="s">
        <v>799</v>
      </c>
      <c r="BA19" s="127" t="s">
        <v>799</v>
      </c>
      <c r="BB19" s="127" t="s">
        <v>19</v>
      </c>
      <c r="BC19" s="127" t="s">
        <v>320</v>
      </c>
      <c r="BD19" s="127" t="s">
        <v>96</v>
      </c>
    </row>
    <row r="20" s="2" customFormat="1" ht="12" customHeight="1">
      <c r="A20" s="37"/>
      <c r="B20" s="43"/>
      <c r="C20" s="37"/>
      <c r="D20" s="132" t="s">
        <v>31</v>
      </c>
      <c r="E20" s="37"/>
      <c r="F20" s="37"/>
      <c r="G20" s="37"/>
      <c r="H20" s="37"/>
      <c r="I20" s="132" t="s">
        <v>26</v>
      </c>
      <c r="J20" s="136" t="s">
        <v>32</v>
      </c>
      <c r="K20" s="37"/>
      <c r="L20" s="13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  <c r="AZ20" s="127" t="s">
        <v>800</v>
      </c>
      <c r="BA20" s="127" t="s">
        <v>800</v>
      </c>
      <c r="BB20" s="127" t="s">
        <v>19</v>
      </c>
      <c r="BC20" s="127" t="s">
        <v>801</v>
      </c>
      <c r="BD20" s="127" t="s">
        <v>96</v>
      </c>
    </row>
    <row r="21" s="2" customFormat="1" ht="18" customHeight="1">
      <c r="A21" s="37"/>
      <c r="B21" s="43"/>
      <c r="C21" s="37"/>
      <c r="D21" s="37"/>
      <c r="E21" s="136" t="s">
        <v>33</v>
      </c>
      <c r="F21" s="37"/>
      <c r="G21" s="37"/>
      <c r="H21" s="37"/>
      <c r="I21" s="132" t="s">
        <v>28</v>
      </c>
      <c r="J21" s="136" t="s">
        <v>34</v>
      </c>
      <c r="K21" s="37"/>
      <c r="L21" s="13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2" t="s">
        <v>36</v>
      </c>
      <c r="E23" s="37"/>
      <c r="F23" s="37"/>
      <c r="G23" s="37"/>
      <c r="H23" s="37"/>
      <c r="I23" s="132" t="s">
        <v>26</v>
      </c>
      <c r="J23" s="136" t="s">
        <v>37</v>
      </c>
      <c r="K23" s="37"/>
      <c r="L23" s="13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6" t="s">
        <v>38</v>
      </c>
      <c r="F24" s="37"/>
      <c r="G24" s="37"/>
      <c r="H24" s="37"/>
      <c r="I24" s="132" t="s">
        <v>28</v>
      </c>
      <c r="J24" s="136" t="s">
        <v>39</v>
      </c>
      <c r="K24" s="37"/>
      <c r="L24" s="13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2" t="s">
        <v>40</v>
      </c>
      <c r="E26" s="37"/>
      <c r="F26" s="37"/>
      <c r="G26" s="37"/>
      <c r="H26" s="37"/>
      <c r="I26" s="37"/>
      <c r="J26" s="37"/>
      <c r="K26" s="37"/>
      <c r="L26" s="13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2"/>
      <c r="E29" s="142"/>
      <c r="F29" s="142"/>
      <c r="G29" s="142"/>
      <c r="H29" s="142"/>
      <c r="I29" s="142"/>
      <c r="J29" s="142"/>
      <c r="K29" s="142"/>
      <c r="L29" s="13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3" t="s">
        <v>42</v>
      </c>
      <c r="E30" s="37"/>
      <c r="F30" s="37"/>
      <c r="G30" s="37"/>
      <c r="H30" s="37"/>
      <c r="I30" s="37"/>
      <c r="J30" s="144">
        <f>ROUND(J89, 2)</f>
        <v>0</v>
      </c>
      <c r="K30" s="37"/>
      <c r="L30" s="13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2"/>
      <c r="E31" s="142"/>
      <c r="F31" s="142"/>
      <c r="G31" s="142"/>
      <c r="H31" s="142"/>
      <c r="I31" s="142"/>
      <c r="J31" s="142"/>
      <c r="K31" s="142"/>
      <c r="L31" s="13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5" t="s">
        <v>44</v>
      </c>
      <c r="G32" s="37"/>
      <c r="H32" s="37"/>
      <c r="I32" s="145" t="s">
        <v>43</v>
      </c>
      <c r="J32" s="145" t="s">
        <v>45</v>
      </c>
      <c r="K32" s="37"/>
      <c r="L32" s="13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6" t="s">
        <v>46</v>
      </c>
      <c r="E33" s="132" t="s">
        <v>47</v>
      </c>
      <c r="F33" s="147">
        <f>ROUND((SUM(BE89:BE639)),  2)</f>
        <v>0</v>
      </c>
      <c r="G33" s="37"/>
      <c r="H33" s="37"/>
      <c r="I33" s="148">
        <v>0.20999999999999999</v>
      </c>
      <c r="J33" s="147">
        <f>ROUND(((SUM(BE89:BE639))*I33),  2)</f>
        <v>0</v>
      </c>
      <c r="K33" s="37"/>
      <c r="L33" s="13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2" t="s">
        <v>48</v>
      </c>
      <c r="F34" s="147">
        <f>ROUND((SUM(BF89:BF639)),  2)</f>
        <v>0</v>
      </c>
      <c r="G34" s="37"/>
      <c r="H34" s="37"/>
      <c r="I34" s="148">
        <v>0.14999999999999999</v>
      </c>
      <c r="J34" s="147">
        <f>ROUND(((SUM(BF89:BF639))*I34),  2)</f>
        <v>0</v>
      </c>
      <c r="K34" s="37"/>
      <c r="L34" s="13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2" t="s">
        <v>49</v>
      </c>
      <c r="F35" s="147">
        <f>ROUND((SUM(BG89:BG639)),  2)</f>
        <v>0</v>
      </c>
      <c r="G35" s="37"/>
      <c r="H35" s="37"/>
      <c r="I35" s="148">
        <v>0.20999999999999999</v>
      </c>
      <c r="J35" s="147">
        <f>0</f>
        <v>0</v>
      </c>
      <c r="K35" s="37"/>
      <c r="L35" s="13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2" t="s">
        <v>50</v>
      </c>
      <c r="F36" s="147">
        <f>ROUND((SUM(BH89:BH639)),  2)</f>
        <v>0</v>
      </c>
      <c r="G36" s="37"/>
      <c r="H36" s="37"/>
      <c r="I36" s="148">
        <v>0.14999999999999999</v>
      </c>
      <c r="J36" s="147">
        <f>0</f>
        <v>0</v>
      </c>
      <c r="K36" s="37"/>
      <c r="L36" s="13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2" t="s">
        <v>51</v>
      </c>
      <c r="F37" s="147">
        <f>ROUND((SUM(BI89:BI639)),  2)</f>
        <v>0</v>
      </c>
      <c r="G37" s="37"/>
      <c r="H37" s="37"/>
      <c r="I37" s="148">
        <v>0</v>
      </c>
      <c r="J37" s="147">
        <f>0</f>
        <v>0</v>
      </c>
      <c r="K37" s="37"/>
      <c r="L37" s="13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9"/>
      <c r="D39" s="150" t="s">
        <v>52</v>
      </c>
      <c r="E39" s="151"/>
      <c r="F39" s="151"/>
      <c r="G39" s="152" t="s">
        <v>53</v>
      </c>
      <c r="H39" s="153" t="s">
        <v>54</v>
      </c>
      <c r="I39" s="151"/>
      <c r="J39" s="154">
        <f>SUM(J30:J37)</f>
        <v>0</v>
      </c>
      <c r="K39" s="155"/>
      <c r="L39" s="13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121</v>
      </c>
      <c r="D45" s="39"/>
      <c r="E45" s="39"/>
      <c r="F45" s="39"/>
      <c r="G45" s="39"/>
      <c r="H45" s="39"/>
      <c r="I45" s="39"/>
      <c r="J45" s="39"/>
      <c r="K45" s="39"/>
      <c r="L45" s="134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4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4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60" t="str">
        <f>E7</f>
        <v>Polní cesty Lhota u Dobrušky</v>
      </c>
      <c r="F48" s="31"/>
      <c r="G48" s="31"/>
      <c r="H48" s="31"/>
      <c r="I48" s="39"/>
      <c r="J48" s="39"/>
      <c r="K48" s="39"/>
      <c r="L48" s="134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108</v>
      </c>
      <c r="D49" s="39"/>
      <c r="E49" s="39"/>
      <c r="F49" s="39"/>
      <c r="G49" s="39"/>
      <c r="H49" s="39"/>
      <c r="I49" s="39"/>
      <c r="J49" s="39"/>
      <c r="K49" s="39"/>
      <c r="L49" s="134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SO 102 - Polní cesta VPC 11</v>
      </c>
      <c r="F50" s="39"/>
      <c r="G50" s="39"/>
      <c r="H50" s="39"/>
      <c r="I50" s="39"/>
      <c r="J50" s="39"/>
      <c r="K50" s="39"/>
      <c r="L50" s="134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4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Lhota u Dobrušky</v>
      </c>
      <c r="G52" s="39"/>
      <c r="H52" s="39"/>
      <c r="I52" s="31" t="s">
        <v>23</v>
      </c>
      <c r="J52" s="71" t="str">
        <f>IF(J12="","",J12)</f>
        <v>2. 3. 2023</v>
      </c>
      <c r="K52" s="39"/>
      <c r="L52" s="134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4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Státní pozemkový úřad - Královehradecký kraj</v>
      </c>
      <c r="G54" s="39"/>
      <c r="H54" s="39"/>
      <c r="I54" s="31" t="s">
        <v>31</v>
      </c>
      <c r="J54" s="35" t="str">
        <f>E21</f>
        <v>APC SILNICE s.r.o.</v>
      </c>
      <c r="K54" s="39"/>
      <c r="L54" s="134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29</v>
      </c>
      <c r="D55" s="39"/>
      <c r="E55" s="39"/>
      <c r="F55" s="26" t="str">
        <f>IF(E18="","",E18)</f>
        <v>Vyplň údaj</v>
      </c>
      <c r="G55" s="39"/>
      <c r="H55" s="39"/>
      <c r="I55" s="31" t="s">
        <v>36</v>
      </c>
      <c r="J55" s="35" t="str">
        <f>E24</f>
        <v>TMI Building s.r.o.</v>
      </c>
      <c r="K55" s="39"/>
      <c r="L55" s="134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4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1" t="s">
        <v>122</v>
      </c>
      <c r="D57" s="162"/>
      <c r="E57" s="162"/>
      <c r="F57" s="162"/>
      <c r="G57" s="162"/>
      <c r="H57" s="162"/>
      <c r="I57" s="162"/>
      <c r="J57" s="163" t="s">
        <v>123</v>
      </c>
      <c r="K57" s="162"/>
      <c r="L57" s="134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4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4" t="s">
        <v>74</v>
      </c>
      <c r="D59" s="39"/>
      <c r="E59" s="39"/>
      <c r="F59" s="39"/>
      <c r="G59" s="39"/>
      <c r="H59" s="39"/>
      <c r="I59" s="39"/>
      <c r="J59" s="101">
        <f>J89</f>
        <v>0</v>
      </c>
      <c r="K59" s="39"/>
      <c r="L59" s="134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124</v>
      </c>
    </row>
    <row r="60" s="9" customFormat="1" ht="24.96" customHeight="1">
      <c r="A60" s="9"/>
      <c r="B60" s="165"/>
      <c r="C60" s="166"/>
      <c r="D60" s="167" t="s">
        <v>130</v>
      </c>
      <c r="E60" s="168"/>
      <c r="F60" s="168"/>
      <c r="G60" s="168"/>
      <c r="H60" s="168"/>
      <c r="I60" s="168"/>
      <c r="J60" s="169">
        <f>J90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5"/>
      <c r="C61" s="166"/>
      <c r="D61" s="167" t="s">
        <v>125</v>
      </c>
      <c r="E61" s="168"/>
      <c r="F61" s="168"/>
      <c r="G61" s="168"/>
      <c r="H61" s="168"/>
      <c r="I61" s="168"/>
      <c r="J61" s="169">
        <f>J107</f>
        <v>0</v>
      </c>
      <c r="K61" s="166"/>
      <c r="L61" s="170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9" customFormat="1" ht="24.96" customHeight="1">
      <c r="A62" s="9"/>
      <c r="B62" s="165"/>
      <c r="C62" s="166"/>
      <c r="D62" s="167" t="s">
        <v>126</v>
      </c>
      <c r="E62" s="168"/>
      <c r="F62" s="168"/>
      <c r="G62" s="168"/>
      <c r="H62" s="168"/>
      <c r="I62" s="168"/>
      <c r="J62" s="169">
        <f>J372</f>
        <v>0</v>
      </c>
      <c r="K62" s="166"/>
      <c r="L62" s="170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9" customFormat="1" ht="24.96" customHeight="1">
      <c r="A63" s="9"/>
      <c r="B63" s="165"/>
      <c r="C63" s="166"/>
      <c r="D63" s="167" t="s">
        <v>127</v>
      </c>
      <c r="E63" s="168"/>
      <c r="F63" s="168"/>
      <c r="G63" s="168"/>
      <c r="H63" s="168"/>
      <c r="I63" s="168"/>
      <c r="J63" s="169">
        <f>J385</f>
        <v>0</v>
      </c>
      <c r="K63" s="166"/>
      <c r="L63" s="170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9" customFormat="1" ht="24.96" customHeight="1">
      <c r="A64" s="9"/>
      <c r="B64" s="165"/>
      <c r="C64" s="166"/>
      <c r="D64" s="167" t="s">
        <v>128</v>
      </c>
      <c r="E64" s="168"/>
      <c r="F64" s="168"/>
      <c r="G64" s="168"/>
      <c r="H64" s="168"/>
      <c r="I64" s="168"/>
      <c r="J64" s="169">
        <f>J398</f>
        <v>0</v>
      </c>
      <c r="K64" s="166"/>
      <c r="L64" s="17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65"/>
      <c r="C65" s="166"/>
      <c r="D65" s="167" t="s">
        <v>802</v>
      </c>
      <c r="E65" s="168"/>
      <c r="F65" s="168"/>
      <c r="G65" s="168"/>
      <c r="H65" s="168"/>
      <c r="I65" s="168"/>
      <c r="J65" s="169">
        <f>J407</f>
        <v>0</v>
      </c>
      <c r="K65" s="166"/>
      <c r="L65" s="170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65"/>
      <c r="C66" s="166"/>
      <c r="D66" s="167" t="s">
        <v>129</v>
      </c>
      <c r="E66" s="168"/>
      <c r="F66" s="168"/>
      <c r="G66" s="168"/>
      <c r="H66" s="168"/>
      <c r="I66" s="168"/>
      <c r="J66" s="169">
        <f>J461</f>
        <v>0</v>
      </c>
      <c r="K66" s="166"/>
      <c r="L66" s="170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9" customFormat="1" ht="24.96" customHeight="1">
      <c r="A67" s="9"/>
      <c r="B67" s="165"/>
      <c r="C67" s="166"/>
      <c r="D67" s="167" t="s">
        <v>131</v>
      </c>
      <c r="E67" s="168"/>
      <c r="F67" s="168"/>
      <c r="G67" s="168"/>
      <c r="H67" s="168"/>
      <c r="I67" s="168"/>
      <c r="J67" s="169">
        <f>J552</f>
        <v>0</v>
      </c>
      <c r="K67" s="166"/>
      <c r="L67" s="170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9" customFormat="1" ht="24.96" customHeight="1">
      <c r="A68" s="9"/>
      <c r="B68" s="165"/>
      <c r="C68" s="166"/>
      <c r="D68" s="167" t="s">
        <v>132</v>
      </c>
      <c r="E68" s="168"/>
      <c r="F68" s="168"/>
      <c r="G68" s="168"/>
      <c r="H68" s="168"/>
      <c r="I68" s="168"/>
      <c r="J68" s="169">
        <f>J604</f>
        <v>0</v>
      </c>
      <c r="K68" s="166"/>
      <c r="L68" s="170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9" customFormat="1" ht="24.96" customHeight="1">
      <c r="A69" s="9"/>
      <c r="B69" s="165"/>
      <c r="C69" s="166"/>
      <c r="D69" s="167" t="s">
        <v>133</v>
      </c>
      <c r="E69" s="168"/>
      <c r="F69" s="168"/>
      <c r="G69" s="168"/>
      <c r="H69" s="168"/>
      <c r="I69" s="168"/>
      <c r="J69" s="169">
        <f>J633</f>
        <v>0</v>
      </c>
      <c r="K69" s="166"/>
      <c r="L69" s="170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2" customFormat="1" ht="21.84" customHeight="1">
      <c r="A70" s="37"/>
      <c r="B70" s="38"/>
      <c r="C70" s="39"/>
      <c r="D70" s="39"/>
      <c r="E70" s="39"/>
      <c r="F70" s="39"/>
      <c r="G70" s="39"/>
      <c r="H70" s="39"/>
      <c r="I70" s="39"/>
      <c r="J70" s="39"/>
      <c r="K70" s="39"/>
      <c r="L70" s="134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6.96" customHeight="1">
      <c r="A71" s="37"/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134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5" s="2" customFormat="1" ht="6.96" customHeight="1">
      <c r="A75" s="37"/>
      <c r="B75" s="60"/>
      <c r="C75" s="61"/>
      <c r="D75" s="61"/>
      <c r="E75" s="61"/>
      <c r="F75" s="61"/>
      <c r="G75" s="61"/>
      <c r="H75" s="61"/>
      <c r="I75" s="61"/>
      <c r="J75" s="61"/>
      <c r="K75" s="61"/>
      <c r="L75" s="134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24.96" customHeight="1">
      <c r="A76" s="37"/>
      <c r="B76" s="38"/>
      <c r="C76" s="22" t="s">
        <v>134</v>
      </c>
      <c r="D76" s="39"/>
      <c r="E76" s="39"/>
      <c r="F76" s="39"/>
      <c r="G76" s="39"/>
      <c r="H76" s="39"/>
      <c r="I76" s="39"/>
      <c r="J76" s="39"/>
      <c r="K76" s="39"/>
      <c r="L76" s="13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6.96" customHeight="1">
      <c r="A77" s="37"/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13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2" customHeight="1">
      <c r="A78" s="37"/>
      <c r="B78" s="38"/>
      <c r="C78" s="31" t="s">
        <v>16</v>
      </c>
      <c r="D78" s="39"/>
      <c r="E78" s="39"/>
      <c r="F78" s="39"/>
      <c r="G78" s="39"/>
      <c r="H78" s="39"/>
      <c r="I78" s="39"/>
      <c r="J78" s="39"/>
      <c r="K78" s="39"/>
      <c r="L78" s="134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6.5" customHeight="1">
      <c r="A79" s="37"/>
      <c r="B79" s="38"/>
      <c r="C79" s="39"/>
      <c r="D79" s="39"/>
      <c r="E79" s="160" t="str">
        <f>E7</f>
        <v>Polní cesty Lhota u Dobrušky</v>
      </c>
      <c r="F79" s="31"/>
      <c r="G79" s="31"/>
      <c r="H79" s="31"/>
      <c r="I79" s="39"/>
      <c r="J79" s="39"/>
      <c r="K79" s="39"/>
      <c r="L79" s="134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2" customHeight="1">
      <c r="A80" s="37"/>
      <c r="B80" s="38"/>
      <c r="C80" s="31" t="s">
        <v>108</v>
      </c>
      <c r="D80" s="39"/>
      <c r="E80" s="39"/>
      <c r="F80" s="39"/>
      <c r="G80" s="39"/>
      <c r="H80" s="39"/>
      <c r="I80" s="39"/>
      <c r="J80" s="39"/>
      <c r="K80" s="39"/>
      <c r="L80" s="134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6.5" customHeight="1">
      <c r="A81" s="37"/>
      <c r="B81" s="38"/>
      <c r="C81" s="39"/>
      <c r="D81" s="39"/>
      <c r="E81" s="68" t="str">
        <f>E9</f>
        <v>SO 102 - Polní cesta VPC 11</v>
      </c>
      <c r="F81" s="39"/>
      <c r="G81" s="39"/>
      <c r="H81" s="39"/>
      <c r="I81" s="39"/>
      <c r="J81" s="39"/>
      <c r="K81" s="39"/>
      <c r="L81" s="13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6.96" customHeight="1">
      <c r="A82" s="37"/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13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2" customHeight="1">
      <c r="A83" s="37"/>
      <c r="B83" s="38"/>
      <c r="C83" s="31" t="s">
        <v>21</v>
      </c>
      <c r="D83" s="39"/>
      <c r="E83" s="39"/>
      <c r="F83" s="26" t="str">
        <f>F12</f>
        <v>Lhota u Dobrušky</v>
      </c>
      <c r="G83" s="39"/>
      <c r="H83" s="39"/>
      <c r="I83" s="31" t="s">
        <v>23</v>
      </c>
      <c r="J83" s="71" t="str">
        <f>IF(J12="","",J12)</f>
        <v>2. 3. 2023</v>
      </c>
      <c r="K83" s="39"/>
      <c r="L83" s="13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6.96" customHeight="1">
      <c r="A84" s="37"/>
      <c r="B84" s="38"/>
      <c r="C84" s="39"/>
      <c r="D84" s="39"/>
      <c r="E84" s="39"/>
      <c r="F84" s="39"/>
      <c r="G84" s="39"/>
      <c r="H84" s="39"/>
      <c r="I84" s="39"/>
      <c r="J84" s="39"/>
      <c r="K84" s="39"/>
      <c r="L84" s="13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5.15" customHeight="1">
      <c r="A85" s="37"/>
      <c r="B85" s="38"/>
      <c r="C85" s="31" t="s">
        <v>25</v>
      </c>
      <c r="D85" s="39"/>
      <c r="E85" s="39"/>
      <c r="F85" s="26" t="str">
        <f>E15</f>
        <v>Státní pozemkový úřad - Královehradecký kraj</v>
      </c>
      <c r="G85" s="39"/>
      <c r="H85" s="39"/>
      <c r="I85" s="31" t="s">
        <v>31</v>
      </c>
      <c r="J85" s="35" t="str">
        <f>E21</f>
        <v>APC SILNICE s.r.o.</v>
      </c>
      <c r="K85" s="39"/>
      <c r="L85" s="13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5.15" customHeight="1">
      <c r="A86" s="37"/>
      <c r="B86" s="38"/>
      <c r="C86" s="31" t="s">
        <v>29</v>
      </c>
      <c r="D86" s="39"/>
      <c r="E86" s="39"/>
      <c r="F86" s="26" t="str">
        <f>IF(E18="","",E18)</f>
        <v>Vyplň údaj</v>
      </c>
      <c r="G86" s="39"/>
      <c r="H86" s="39"/>
      <c r="I86" s="31" t="s">
        <v>36</v>
      </c>
      <c r="J86" s="35" t="str">
        <f>E24</f>
        <v>TMI Building s.r.o.</v>
      </c>
      <c r="K86" s="39"/>
      <c r="L86" s="13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0.32" customHeight="1">
      <c r="A87" s="37"/>
      <c r="B87" s="38"/>
      <c r="C87" s="39"/>
      <c r="D87" s="39"/>
      <c r="E87" s="39"/>
      <c r="F87" s="39"/>
      <c r="G87" s="39"/>
      <c r="H87" s="39"/>
      <c r="I87" s="39"/>
      <c r="J87" s="39"/>
      <c r="K87" s="39"/>
      <c r="L87" s="13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10" customFormat="1" ht="29.28" customHeight="1">
      <c r="A88" s="171"/>
      <c r="B88" s="172"/>
      <c r="C88" s="173" t="s">
        <v>135</v>
      </c>
      <c r="D88" s="174" t="s">
        <v>61</v>
      </c>
      <c r="E88" s="174" t="s">
        <v>57</v>
      </c>
      <c r="F88" s="174" t="s">
        <v>58</v>
      </c>
      <c r="G88" s="174" t="s">
        <v>136</v>
      </c>
      <c r="H88" s="174" t="s">
        <v>137</v>
      </c>
      <c r="I88" s="174" t="s">
        <v>138</v>
      </c>
      <c r="J88" s="174" t="s">
        <v>123</v>
      </c>
      <c r="K88" s="175" t="s">
        <v>139</v>
      </c>
      <c r="L88" s="176"/>
      <c r="M88" s="91" t="s">
        <v>19</v>
      </c>
      <c r="N88" s="92" t="s">
        <v>46</v>
      </c>
      <c r="O88" s="92" t="s">
        <v>140</v>
      </c>
      <c r="P88" s="92" t="s">
        <v>141</v>
      </c>
      <c r="Q88" s="92" t="s">
        <v>142</v>
      </c>
      <c r="R88" s="92" t="s">
        <v>143</v>
      </c>
      <c r="S88" s="92" t="s">
        <v>144</v>
      </c>
      <c r="T88" s="93" t="s">
        <v>145</v>
      </c>
      <c r="U88" s="171"/>
      <c r="V88" s="171"/>
      <c r="W88" s="171"/>
      <c r="X88" s="171"/>
      <c r="Y88" s="171"/>
      <c r="Z88" s="171"/>
      <c r="AA88" s="171"/>
      <c r="AB88" s="171"/>
      <c r="AC88" s="171"/>
      <c r="AD88" s="171"/>
      <c r="AE88" s="171"/>
    </row>
    <row r="89" s="2" customFormat="1" ht="22.8" customHeight="1">
      <c r="A89" s="37"/>
      <c r="B89" s="38"/>
      <c r="C89" s="98" t="s">
        <v>146</v>
      </c>
      <c r="D89" s="39"/>
      <c r="E89" s="39"/>
      <c r="F89" s="39"/>
      <c r="G89" s="39"/>
      <c r="H89" s="39"/>
      <c r="I89" s="39"/>
      <c r="J89" s="177">
        <f>BK89</f>
        <v>0</v>
      </c>
      <c r="K89" s="39"/>
      <c r="L89" s="43"/>
      <c r="M89" s="94"/>
      <c r="N89" s="178"/>
      <c r="O89" s="95"/>
      <c r="P89" s="179">
        <f>P90+P107+P372+P385+P398+P407+P461+P552+P604+P633</f>
        <v>0</v>
      </c>
      <c r="Q89" s="95"/>
      <c r="R89" s="179">
        <f>R90+R107+R372+R385+R398+R407+R461+R552+R604+R633</f>
        <v>2894.5316144000003</v>
      </c>
      <c r="S89" s="95"/>
      <c r="T89" s="180">
        <f>T90+T107+T372+T385+T398+T407+T461+T552+T604+T633</f>
        <v>0.086000000000000007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T89" s="16" t="s">
        <v>75</v>
      </c>
      <c r="AU89" s="16" t="s">
        <v>124</v>
      </c>
      <c r="BK89" s="181">
        <f>BK90+BK107+BK372+BK385+BK398+BK407+BK461+BK552+BK604+BK633</f>
        <v>0</v>
      </c>
    </row>
    <row r="90" s="11" customFormat="1" ht="25.92" customHeight="1">
      <c r="A90" s="11"/>
      <c r="B90" s="182"/>
      <c r="C90" s="183"/>
      <c r="D90" s="184" t="s">
        <v>75</v>
      </c>
      <c r="E90" s="185" t="s">
        <v>222</v>
      </c>
      <c r="F90" s="185" t="s">
        <v>641</v>
      </c>
      <c r="G90" s="183"/>
      <c r="H90" s="183"/>
      <c r="I90" s="186"/>
      <c r="J90" s="187">
        <f>BK90</f>
        <v>0</v>
      </c>
      <c r="K90" s="183"/>
      <c r="L90" s="188"/>
      <c r="M90" s="189"/>
      <c r="N90" s="190"/>
      <c r="O90" s="190"/>
      <c r="P90" s="191">
        <f>SUM(P91:P106)</f>
        <v>0</v>
      </c>
      <c r="Q90" s="190"/>
      <c r="R90" s="191">
        <f>SUM(R91:R106)</f>
        <v>1.2243608000000001</v>
      </c>
      <c r="S90" s="190"/>
      <c r="T90" s="192">
        <f>SUM(T91:T106)</f>
        <v>0</v>
      </c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R90" s="193" t="s">
        <v>14</v>
      </c>
      <c r="AT90" s="194" t="s">
        <v>75</v>
      </c>
      <c r="AU90" s="194" t="s">
        <v>76</v>
      </c>
      <c r="AY90" s="193" t="s">
        <v>149</v>
      </c>
      <c r="BK90" s="195">
        <f>SUM(BK91:BK106)</f>
        <v>0</v>
      </c>
    </row>
    <row r="91" s="2" customFormat="1" ht="21.75" customHeight="1">
      <c r="A91" s="37"/>
      <c r="B91" s="38"/>
      <c r="C91" s="196" t="s">
        <v>14</v>
      </c>
      <c r="D91" s="196" t="s">
        <v>150</v>
      </c>
      <c r="E91" s="197" t="s">
        <v>643</v>
      </c>
      <c r="F91" s="198" t="s">
        <v>644</v>
      </c>
      <c r="G91" s="199" t="s">
        <v>439</v>
      </c>
      <c r="H91" s="200">
        <v>8</v>
      </c>
      <c r="I91" s="201"/>
      <c r="J91" s="202">
        <f>ROUND(I91*H91,2)</f>
        <v>0</v>
      </c>
      <c r="K91" s="198" t="s">
        <v>154</v>
      </c>
      <c r="L91" s="43"/>
      <c r="M91" s="203" t="s">
        <v>19</v>
      </c>
      <c r="N91" s="204" t="s">
        <v>47</v>
      </c>
      <c r="O91" s="83"/>
      <c r="P91" s="205">
        <f>O91*H91</f>
        <v>0</v>
      </c>
      <c r="Q91" s="205">
        <v>1.0000000000000001E-05</v>
      </c>
      <c r="R91" s="205">
        <f>Q91*H91</f>
        <v>8.0000000000000007E-05</v>
      </c>
      <c r="S91" s="205">
        <v>0</v>
      </c>
      <c r="T91" s="206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207" t="s">
        <v>148</v>
      </c>
      <c r="AT91" s="207" t="s">
        <v>150</v>
      </c>
      <c r="AU91" s="207" t="s">
        <v>14</v>
      </c>
      <c r="AY91" s="16" t="s">
        <v>149</v>
      </c>
      <c r="BE91" s="208">
        <f>IF(N91="základní",J91,0)</f>
        <v>0</v>
      </c>
      <c r="BF91" s="208">
        <f>IF(N91="snížená",J91,0)</f>
        <v>0</v>
      </c>
      <c r="BG91" s="208">
        <f>IF(N91="zákl. přenesená",J91,0)</f>
        <v>0</v>
      </c>
      <c r="BH91" s="208">
        <f>IF(N91="sníž. přenesená",J91,0)</f>
        <v>0</v>
      </c>
      <c r="BI91" s="208">
        <f>IF(N91="nulová",J91,0)</f>
        <v>0</v>
      </c>
      <c r="BJ91" s="16" t="s">
        <v>14</v>
      </c>
      <c r="BK91" s="208">
        <f>ROUND(I91*H91,2)</f>
        <v>0</v>
      </c>
      <c r="BL91" s="16" t="s">
        <v>148</v>
      </c>
      <c r="BM91" s="207" t="s">
        <v>803</v>
      </c>
    </row>
    <row r="92" s="2" customFormat="1">
      <c r="A92" s="37"/>
      <c r="B92" s="38"/>
      <c r="C92" s="39"/>
      <c r="D92" s="209" t="s">
        <v>156</v>
      </c>
      <c r="E92" s="39"/>
      <c r="F92" s="210" t="s">
        <v>646</v>
      </c>
      <c r="G92" s="39"/>
      <c r="H92" s="39"/>
      <c r="I92" s="211"/>
      <c r="J92" s="39"/>
      <c r="K92" s="39"/>
      <c r="L92" s="43"/>
      <c r="M92" s="212"/>
      <c r="N92" s="213"/>
      <c r="O92" s="83"/>
      <c r="P92" s="83"/>
      <c r="Q92" s="83"/>
      <c r="R92" s="83"/>
      <c r="S92" s="83"/>
      <c r="T92" s="84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T92" s="16" t="s">
        <v>156</v>
      </c>
      <c r="AU92" s="16" t="s">
        <v>14</v>
      </c>
    </row>
    <row r="93" s="2" customFormat="1">
      <c r="A93" s="37"/>
      <c r="B93" s="38"/>
      <c r="C93" s="39"/>
      <c r="D93" s="214" t="s">
        <v>158</v>
      </c>
      <c r="E93" s="39"/>
      <c r="F93" s="215" t="s">
        <v>647</v>
      </c>
      <c r="G93" s="39"/>
      <c r="H93" s="39"/>
      <c r="I93" s="211"/>
      <c r="J93" s="39"/>
      <c r="K93" s="39"/>
      <c r="L93" s="43"/>
      <c r="M93" s="212"/>
      <c r="N93" s="213"/>
      <c r="O93" s="83"/>
      <c r="P93" s="83"/>
      <c r="Q93" s="83"/>
      <c r="R93" s="83"/>
      <c r="S93" s="83"/>
      <c r="T93" s="84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6" t="s">
        <v>158</v>
      </c>
      <c r="AU93" s="16" t="s">
        <v>14</v>
      </c>
    </row>
    <row r="94" s="2" customFormat="1" ht="16.5" customHeight="1">
      <c r="A94" s="37"/>
      <c r="B94" s="38"/>
      <c r="C94" s="237" t="s">
        <v>96</v>
      </c>
      <c r="D94" s="237" t="s">
        <v>281</v>
      </c>
      <c r="E94" s="238" t="s">
        <v>649</v>
      </c>
      <c r="F94" s="239" t="s">
        <v>650</v>
      </c>
      <c r="G94" s="240" t="s">
        <v>439</v>
      </c>
      <c r="H94" s="241">
        <v>8.1199999999999992</v>
      </c>
      <c r="I94" s="242"/>
      <c r="J94" s="243">
        <f>ROUND(I94*H94,2)</f>
        <v>0</v>
      </c>
      <c r="K94" s="239" t="s">
        <v>154</v>
      </c>
      <c r="L94" s="244"/>
      <c r="M94" s="245" t="s">
        <v>19</v>
      </c>
      <c r="N94" s="246" t="s">
        <v>47</v>
      </c>
      <c r="O94" s="83"/>
      <c r="P94" s="205">
        <f>O94*H94</f>
        <v>0</v>
      </c>
      <c r="Q94" s="205">
        <v>0.0025899999999999999</v>
      </c>
      <c r="R94" s="205">
        <f>Q94*H94</f>
        <v>0.021030799999999995</v>
      </c>
      <c r="S94" s="205">
        <v>0</v>
      </c>
      <c r="T94" s="206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07" t="s">
        <v>222</v>
      </c>
      <c r="AT94" s="207" t="s">
        <v>281</v>
      </c>
      <c r="AU94" s="207" t="s">
        <v>14</v>
      </c>
      <c r="AY94" s="16" t="s">
        <v>149</v>
      </c>
      <c r="BE94" s="208">
        <f>IF(N94="základní",J94,0)</f>
        <v>0</v>
      </c>
      <c r="BF94" s="208">
        <f>IF(N94="snížená",J94,0)</f>
        <v>0</v>
      </c>
      <c r="BG94" s="208">
        <f>IF(N94="zákl. přenesená",J94,0)</f>
        <v>0</v>
      </c>
      <c r="BH94" s="208">
        <f>IF(N94="sníž. přenesená",J94,0)</f>
        <v>0</v>
      </c>
      <c r="BI94" s="208">
        <f>IF(N94="nulová",J94,0)</f>
        <v>0</v>
      </c>
      <c r="BJ94" s="16" t="s">
        <v>14</v>
      </c>
      <c r="BK94" s="208">
        <f>ROUND(I94*H94,2)</f>
        <v>0</v>
      </c>
      <c r="BL94" s="16" t="s">
        <v>148</v>
      </c>
      <c r="BM94" s="207" t="s">
        <v>804</v>
      </c>
    </row>
    <row r="95" s="2" customFormat="1">
      <c r="A95" s="37"/>
      <c r="B95" s="38"/>
      <c r="C95" s="39"/>
      <c r="D95" s="209" t="s">
        <v>156</v>
      </c>
      <c r="E95" s="39"/>
      <c r="F95" s="210" t="s">
        <v>650</v>
      </c>
      <c r="G95" s="39"/>
      <c r="H95" s="39"/>
      <c r="I95" s="211"/>
      <c r="J95" s="39"/>
      <c r="K95" s="39"/>
      <c r="L95" s="43"/>
      <c r="M95" s="212"/>
      <c r="N95" s="213"/>
      <c r="O95" s="83"/>
      <c r="P95" s="83"/>
      <c r="Q95" s="83"/>
      <c r="R95" s="83"/>
      <c r="S95" s="83"/>
      <c r="T95" s="84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16" t="s">
        <v>156</v>
      </c>
      <c r="AU95" s="16" t="s">
        <v>14</v>
      </c>
    </row>
    <row r="96" s="2" customFormat="1" ht="24.15" customHeight="1">
      <c r="A96" s="37"/>
      <c r="B96" s="38"/>
      <c r="C96" s="196" t="s">
        <v>175</v>
      </c>
      <c r="D96" s="196" t="s">
        <v>150</v>
      </c>
      <c r="E96" s="197" t="s">
        <v>653</v>
      </c>
      <c r="F96" s="198" t="s">
        <v>654</v>
      </c>
      <c r="G96" s="199" t="s">
        <v>484</v>
      </c>
      <c r="H96" s="200">
        <v>5</v>
      </c>
      <c r="I96" s="201"/>
      <c r="J96" s="202">
        <f>ROUND(I96*H96,2)</f>
        <v>0</v>
      </c>
      <c r="K96" s="198" t="s">
        <v>154</v>
      </c>
      <c r="L96" s="43"/>
      <c r="M96" s="203" t="s">
        <v>19</v>
      </c>
      <c r="N96" s="204" t="s">
        <v>47</v>
      </c>
      <c r="O96" s="83"/>
      <c r="P96" s="205">
        <f>O96*H96</f>
        <v>0</v>
      </c>
      <c r="Q96" s="205">
        <v>1.0000000000000001E-05</v>
      </c>
      <c r="R96" s="205">
        <f>Q96*H96</f>
        <v>5.0000000000000002E-05</v>
      </c>
      <c r="S96" s="205">
        <v>0</v>
      </c>
      <c r="T96" s="206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07" t="s">
        <v>148</v>
      </c>
      <c r="AT96" s="207" t="s">
        <v>150</v>
      </c>
      <c r="AU96" s="207" t="s">
        <v>14</v>
      </c>
      <c r="AY96" s="16" t="s">
        <v>149</v>
      </c>
      <c r="BE96" s="208">
        <f>IF(N96="základní",J96,0)</f>
        <v>0</v>
      </c>
      <c r="BF96" s="208">
        <f>IF(N96="snížená",J96,0)</f>
        <v>0</v>
      </c>
      <c r="BG96" s="208">
        <f>IF(N96="zákl. přenesená",J96,0)</f>
        <v>0</v>
      </c>
      <c r="BH96" s="208">
        <f>IF(N96="sníž. přenesená",J96,0)</f>
        <v>0</v>
      </c>
      <c r="BI96" s="208">
        <f>IF(N96="nulová",J96,0)</f>
        <v>0</v>
      </c>
      <c r="BJ96" s="16" t="s">
        <v>14</v>
      </c>
      <c r="BK96" s="208">
        <f>ROUND(I96*H96,2)</f>
        <v>0</v>
      </c>
      <c r="BL96" s="16" t="s">
        <v>148</v>
      </c>
      <c r="BM96" s="207" t="s">
        <v>805</v>
      </c>
    </row>
    <row r="97" s="2" customFormat="1">
      <c r="A97" s="37"/>
      <c r="B97" s="38"/>
      <c r="C97" s="39"/>
      <c r="D97" s="209" t="s">
        <v>156</v>
      </c>
      <c r="E97" s="39"/>
      <c r="F97" s="210" t="s">
        <v>656</v>
      </c>
      <c r="G97" s="39"/>
      <c r="H97" s="39"/>
      <c r="I97" s="211"/>
      <c r="J97" s="39"/>
      <c r="K97" s="39"/>
      <c r="L97" s="43"/>
      <c r="M97" s="212"/>
      <c r="N97" s="213"/>
      <c r="O97" s="83"/>
      <c r="P97" s="83"/>
      <c r="Q97" s="83"/>
      <c r="R97" s="83"/>
      <c r="S97" s="83"/>
      <c r="T97" s="84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6" t="s">
        <v>156</v>
      </c>
      <c r="AU97" s="16" t="s">
        <v>14</v>
      </c>
    </row>
    <row r="98" s="2" customFormat="1">
      <c r="A98" s="37"/>
      <c r="B98" s="38"/>
      <c r="C98" s="39"/>
      <c r="D98" s="214" t="s">
        <v>158</v>
      </c>
      <c r="E98" s="39"/>
      <c r="F98" s="215" t="s">
        <v>657</v>
      </c>
      <c r="G98" s="39"/>
      <c r="H98" s="39"/>
      <c r="I98" s="211"/>
      <c r="J98" s="39"/>
      <c r="K98" s="39"/>
      <c r="L98" s="43"/>
      <c r="M98" s="212"/>
      <c r="N98" s="213"/>
      <c r="O98" s="83"/>
      <c r="P98" s="83"/>
      <c r="Q98" s="83"/>
      <c r="R98" s="83"/>
      <c r="S98" s="83"/>
      <c r="T98" s="84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16" t="s">
        <v>158</v>
      </c>
      <c r="AU98" s="16" t="s">
        <v>14</v>
      </c>
    </row>
    <row r="99" s="2" customFormat="1" ht="16.5" customHeight="1">
      <c r="A99" s="37"/>
      <c r="B99" s="38"/>
      <c r="C99" s="196" t="s">
        <v>148</v>
      </c>
      <c r="D99" s="196" t="s">
        <v>150</v>
      </c>
      <c r="E99" s="197" t="s">
        <v>659</v>
      </c>
      <c r="F99" s="198" t="s">
        <v>660</v>
      </c>
      <c r="G99" s="199" t="s">
        <v>484</v>
      </c>
      <c r="H99" s="200">
        <v>5</v>
      </c>
      <c r="I99" s="201"/>
      <c r="J99" s="202">
        <f>ROUND(I99*H99,2)</f>
        <v>0</v>
      </c>
      <c r="K99" s="198" t="s">
        <v>154</v>
      </c>
      <c r="L99" s="43"/>
      <c r="M99" s="203" t="s">
        <v>19</v>
      </c>
      <c r="N99" s="204" t="s">
        <v>47</v>
      </c>
      <c r="O99" s="83"/>
      <c r="P99" s="205">
        <f>O99*H99</f>
        <v>0</v>
      </c>
      <c r="Q99" s="205">
        <v>0.21734000000000001</v>
      </c>
      <c r="R99" s="205">
        <f>Q99*H99</f>
        <v>1.0867</v>
      </c>
      <c r="S99" s="205">
        <v>0</v>
      </c>
      <c r="T99" s="206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207" t="s">
        <v>148</v>
      </c>
      <c r="AT99" s="207" t="s">
        <v>150</v>
      </c>
      <c r="AU99" s="207" t="s">
        <v>14</v>
      </c>
      <c r="AY99" s="16" t="s">
        <v>149</v>
      </c>
      <c r="BE99" s="208">
        <f>IF(N99="základní",J99,0)</f>
        <v>0</v>
      </c>
      <c r="BF99" s="208">
        <f>IF(N99="snížená",J99,0)</f>
        <v>0</v>
      </c>
      <c r="BG99" s="208">
        <f>IF(N99="zákl. přenesená",J99,0)</f>
        <v>0</v>
      </c>
      <c r="BH99" s="208">
        <f>IF(N99="sníž. přenesená",J99,0)</f>
        <v>0</v>
      </c>
      <c r="BI99" s="208">
        <f>IF(N99="nulová",J99,0)</f>
        <v>0</v>
      </c>
      <c r="BJ99" s="16" t="s">
        <v>14</v>
      </c>
      <c r="BK99" s="208">
        <f>ROUND(I99*H99,2)</f>
        <v>0</v>
      </c>
      <c r="BL99" s="16" t="s">
        <v>148</v>
      </c>
      <c r="BM99" s="207" t="s">
        <v>806</v>
      </c>
    </row>
    <row r="100" s="2" customFormat="1">
      <c r="A100" s="37"/>
      <c r="B100" s="38"/>
      <c r="C100" s="39"/>
      <c r="D100" s="209" t="s">
        <v>156</v>
      </c>
      <c r="E100" s="39"/>
      <c r="F100" s="210" t="s">
        <v>662</v>
      </c>
      <c r="G100" s="39"/>
      <c r="H100" s="39"/>
      <c r="I100" s="211"/>
      <c r="J100" s="39"/>
      <c r="K100" s="39"/>
      <c r="L100" s="43"/>
      <c r="M100" s="212"/>
      <c r="N100" s="213"/>
      <c r="O100" s="83"/>
      <c r="P100" s="83"/>
      <c r="Q100" s="83"/>
      <c r="R100" s="83"/>
      <c r="S100" s="83"/>
      <c r="T100" s="84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T100" s="16" t="s">
        <v>156</v>
      </c>
      <c r="AU100" s="16" t="s">
        <v>14</v>
      </c>
    </row>
    <row r="101" s="2" customFormat="1">
      <c r="A101" s="37"/>
      <c r="B101" s="38"/>
      <c r="C101" s="39"/>
      <c r="D101" s="214" t="s">
        <v>158</v>
      </c>
      <c r="E101" s="39"/>
      <c r="F101" s="215" t="s">
        <v>663</v>
      </c>
      <c r="G101" s="39"/>
      <c r="H101" s="39"/>
      <c r="I101" s="211"/>
      <c r="J101" s="39"/>
      <c r="K101" s="39"/>
      <c r="L101" s="43"/>
      <c r="M101" s="212"/>
      <c r="N101" s="213"/>
      <c r="O101" s="83"/>
      <c r="P101" s="83"/>
      <c r="Q101" s="83"/>
      <c r="R101" s="83"/>
      <c r="S101" s="83"/>
      <c r="T101" s="84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158</v>
      </c>
      <c r="AU101" s="16" t="s">
        <v>14</v>
      </c>
    </row>
    <row r="102" s="2" customFormat="1" ht="24.15" customHeight="1">
      <c r="A102" s="37"/>
      <c r="B102" s="38"/>
      <c r="C102" s="237" t="s">
        <v>199</v>
      </c>
      <c r="D102" s="237" t="s">
        <v>281</v>
      </c>
      <c r="E102" s="238" t="s">
        <v>665</v>
      </c>
      <c r="F102" s="239" t="s">
        <v>666</v>
      </c>
      <c r="G102" s="240" t="s">
        <v>484</v>
      </c>
      <c r="H102" s="241">
        <v>5</v>
      </c>
      <c r="I102" s="242"/>
      <c r="J102" s="243">
        <f>ROUND(I102*H102,2)</f>
        <v>0</v>
      </c>
      <c r="K102" s="239" t="s">
        <v>154</v>
      </c>
      <c r="L102" s="244"/>
      <c r="M102" s="245" t="s">
        <v>19</v>
      </c>
      <c r="N102" s="246" t="s">
        <v>47</v>
      </c>
      <c r="O102" s="83"/>
      <c r="P102" s="205">
        <f>O102*H102</f>
        <v>0</v>
      </c>
      <c r="Q102" s="205">
        <v>0.023300000000000001</v>
      </c>
      <c r="R102" s="205">
        <f>Q102*H102</f>
        <v>0.11650000000000001</v>
      </c>
      <c r="S102" s="205">
        <v>0</v>
      </c>
      <c r="T102" s="206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07" t="s">
        <v>222</v>
      </c>
      <c r="AT102" s="207" t="s">
        <v>281</v>
      </c>
      <c r="AU102" s="207" t="s">
        <v>14</v>
      </c>
      <c r="AY102" s="16" t="s">
        <v>149</v>
      </c>
      <c r="BE102" s="208">
        <f>IF(N102="základní",J102,0)</f>
        <v>0</v>
      </c>
      <c r="BF102" s="208">
        <f>IF(N102="snížená",J102,0)</f>
        <v>0</v>
      </c>
      <c r="BG102" s="208">
        <f>IF(N102="zákl. přenesená",J102,0)</f>
        <v>0</v>
      </c>
      <c r="BH102" s="208">
        <f>IF(N102="sníž. přenesená",J102,0)</f>
        <v>0</v>
      </c>
      <c r="BI102" s="208">
        <f>IF(N102="nulová",J102,0)</f>
        <v>0</v>
      </c>
      <c r="BJ102" s="16" t="s">
        <v>14</v>
      </c>
      <c r="BK102" s="208">
        <f>ROUND(I102*H102,2)</f>
        <v>0</v>
      </c>
      <c r="BL102" s="16" t="s">
        <v>148</v>
      </c>
      <c r="BM102" s="207" t="s">
        <v>807</v>
      </c>
    </row>
    <row r="103" s="2" customFormat="1">
      <c r="A103" s="37"/>
      <c r="B103" s="38"/>
      <c r="C103" s="39"/>
      <c r="D103" s="209" t="s">
        <v>156</v>
      </c>
      <c r="E103" s="39"/>
      <c r="F103" s="210" t="s">
        <v>666</v>
      </c>
      <c r="G103" s="39"/>
      <c r="H103" s="39"/>
      <c r="I103" s="211"/>
      <c r="J103" s="39"/>
      <c r="K103" s="39"/>
      <c r="L103" s="43"/>
      <c r="M103" s="212"/>
      <c r="N103" s="213"/>
      <c r="O103" s="83"/>
      <c r="P103" s="83"/>
      <c r="Q103" s="83"/>
      <c r="R103" s="83"/>
      <c r="S103" s="83"/>
      <c r="T103" s="84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6" t="s">
        <v>156</v>
      </c>
      <c r="AU103" s="16" t="s">
        <v>14</v>
      </c>
    </row>
    <row r="104" s="2" customFormat="1" ht="16.5" customHeight="1">
      <c r="A104" s="37"/>
      <c r="B104" s="38"/>
      <c r="C104" s="196" t="s">
        <v>209</v>
      </c>
      <c r="D104" s="196" t="s">
        <v>150</v>
      </c>
      <c r="E104" s="197" t="s">
        <v>808</v>
      </c>
      <c r="F104" s="198" t="s">
        <v>809</v>
      </c>
      <c r="G104" s="199" t="s">
        <v>202</v>
      </c>
      <c r="H104" s="200">
        <v>2.3999999999999999</v>
      </c>
      <c r="I104" s="201"/>
      <c r="J104" s="202">
        <f>ROUND(I104*H104,2)</f>
        <v>0</v>
      </c>
      <c r="K104" s="198" t="s">
        <v>154</v>
      </c>
      <c r="L104" s="43"/>
      <c r="M104" s="203" t="s">
        <v>19</v>
      </c>
      <c r="N104" s="204" t="s">
        <v>47</v>
      </c>
      <c r="O104" s="83"/>
      <c r="P104" s="205">
        <f>O104*H104</f>
        <v>0</v>
      </c>
      <c r="Q104" s="205">
        <v>0</v>
      </c>
      <c r="R104" s="205">
        <f>Q104*H104</f>
        <v>0</v>
      </c>
      <c r="S104" s="205">
        <v>0</v>
      </c>
      <c r="T104" s="206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07" t="s">
        <v>148</v>
      </c>
      <c r="AT104" s="207" t="s">
        <v>150</v>
      </c>
      <c r="AU104" s="207" t="s">
        <v>14</v>
      </c>
      <c r="AY104" s="16" t="s">
        <v>149</v>
      </c>
      <c r="BE104" s="208">
        <f>IF(N104="základní",J104,0)</f>
        <v>0</v>
      </c>
      <c r="BF104" s="208">
        <f>IF(N104="snížená",J104,0)</f>
        <v>0</v>
      </c>
      <c r="BG104" s="208">
        <f>IF(N104="zákl. přenesená",J104,0)</f>
        <v>0</v>
      </c>
      <c r="BH104" s="208">
        <f>IF(N104="sníž. přenesená",J104,0)</f>
        <v>0</v>
      </c>
      <c r="BI104" s="208">
        <f>IF(N104="nulová",J104,0)</f>
        <v>0</v>
      </c>
      <c r="BJ104" s="16" t="s">
        <v>14</v>
      </c>
      <c r="BK104" s="208">
        <f>ROUND(I104*H104,2)</f>
        <v>0</v>
      </c>
      <c r="BL104" s="16" t="s">
        <v>148</v>
      </c>
      <c r="BM104" s="207" t="s">
        <v>810</v>
      </c>
    </row>
    <row r="105" s="2" customFormat="1">
      <c r="A105" s="37"/>
      <c r="B105" s="38"/>
      <c r="C105" s="39"/>
      <c r="D105" s="209" t="s">
        <v>156</v>
      </c>
      <c r="E105" s="39"/>
      <c r="F105" s="210" t="s">
        <v>811</v>
      </c>
      <c r="G105" s="39"/>
      <c r="H105" s="39"/>
      <c r="I105" s="211"/>
      <c r="J105" s="39"/>
      <c r="K105" s="39"/>
      <c r="L105" s="43"/>
      <c r="M105" s="212"/>
      <c r="N105" s="213"/>
      <c r="O105" s="83"/>
      <c r="P105" s="83"/>
      <c r="Q105" s="83"/>
      <c r="R105" s="83"/>
      <c r="S105" s="83"/>
      <c r="T105" s="84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16" t="s">
        <v>156</v>
      </c>
      <c r="AU105" s="16" t="s">
        <v>14</v>
      </c>
    </row>
    <row r="106" s="2" customFormat="1">
      <c r="A106" s="37"/>
      <c r="B106" s="38"/>
      <c r="C106" s="39"/>
      <c r="D106" s="214" t="s">
        <v>158</v>
      </c>
      <c r="E106" s="39"/>
      <c r="F106" s="215" t="s">
        <v>812</v>
      </c>
      <c r="G106" s="39"/>
      <c r="H106" s="39"/>
      <c r="I106" s="211"/>
      <c r="J106" s="39"/>
      <c r="K106" s="39"/>
      <c r="L106" s="43"/>
      <c r="M106" s="212"/>
      <c r="N106" s="213"/>
      <c r="O106" s="83"/>
      <c r="P106" s="83"/>
      <c r="Q106" s="83"/>
      <c r="R106" s="83"/>
      <c r="S106" s="83"/>
      <c r="T106" s="84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T106" s="16" t="s">
        <v>158</v>
      </c>
      <c r="AU106" s="16" t="s">
        <v>14</v>
      </c>
    </row>
    <row r="107" s="11" customFormat="1" ht="25.92" customHeight="1">
      <c r="A107" s="11"/>
      <c r="B107" s="182"/>
      <c r="C107" s="183"/>
      <c r="D107" s="184" t="s">
        <v>75</v>
      </c>
      <c r="E107" s="185" t="s">
        <v>14</v>
      </c>
      <c r="F107" s="185" t="s">
        <v>147</v>
      </c>
      <c r="G107" s="183"/>
      <c r="H107" s="183"/>
      <c r="I107" s="186"/>
      <c r="J107" s="187">
        <f>BK107</f>
        <v>0</v>
      </c>
      <c r="K107" s="183"/>
      <c r="L107" s="188"/>
      <c r="M107" s="189"/>
      <c r="N107" s="190"/>
      <c r="O107" s="190"/>
      <c r="P107" s="191">
        <f>SUM(P108:P371)</f>
        <v>0</v>
      </c>
      <c r="Q107" s="190"/>
      <c r="R107" s="191">
        <f>SUM(R108:R371)</f>
        <v>963.6950250000001</v>
      </c>
      <c r="S107" s="190"/>
      <c r="T107" s="192">
        <f>SUM(T108:T371)</f>
        <v>0</v>
      </c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  <c r="AE107" s="11"/>
      <c r="AR107" s="193" t="s">
        <v>148</v>
      </c>
      <c r="AT107" s="194" t="s">
        <v>75</v>
      </c>
      <c r="AU107" s="194" t="s">
        <v>76</v>
      </c>
      <c r="AY107" s="193" t="s">
        <v>149</v>
      </c>
      <c r="BK107" s="195">
        <f>SUM(BK108:BK371)</f>
        <v>0</v>
      </c>
    </row>
    <row r="108" s="2" customFormat="1" ht="24.15" customHeight="1">
      <c r="A108" s="37"/>
      <c r="B108" s="38"/>
      <c r="C108" s="196" t="s">
        <v>216</v>
      </c>
      <c r="D108" s="196" t="s">
        <v>150</v>
      </c>
      <c r="E108" s="197" t="s">
        <v>151</v>
      </c>
      <c r="F108" s="198" t="s">
        <v>152</v>
      </c>
      <c r="G108" s="199" t="s">
        <v>153</v>
      </c>
      <c r="H108" s="200">
        <v>100</v>
      </c>
      <c r="I108" s="201"/>
      <c r="J108" s="202">
        <f>ROUND(I108*H108,2)</f>
        <v>0</v>
      </c>
      <c r="K108" s="198" t="s">
        <v>154</v>
      </c>
      <c r="L108" s="43"/>
      <c r="M108" s="203" t="s">
        <v>19</v>
      </c>
      <c r="N108" s="204" t="s">
        <v>47</v>
      </c>
      <c r="O108" s="83"/>
      <c r="P108" s="205">
        <f>O108*H108</f>
        <v>0</v>
      </c>
      <c r="Q108" s="205">
        <v>0</v>
      </c>
      <c r="R108" s="205">
        <f>Q108*H108</f>
        <v>0</v>
      </c>
      <c r="S108" s="205">
        <v>0</v>
      </c>
      <c r="T108" s="206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07" t="s">
        <v>148</v>
      </c>
      <c r="AT108" s="207" t="s">
        <v>150</v>
      </c>
      <c r="AU108" s="207" t="s">
        <v>14</v>
      </c>
      <c r="AY108" s="16" t="s">
        <v>149</v>
      </c>
      <c r="BE108" s="208">
        <f>IF(N108="základní",J108,0)</f>
        <v>0</v>
      </c>
      <c r="BF108" s="208">
        <f>IF(N108="snížená",J108,0)</f>
        <v>0</v>
      </c>
      <c r="BG108" s="208">
        <f>IF(N108="zákl. přenesená",J108,0)</f>
        <v>0</v>
      </c>
      <c r="BH108" s="208">
        <f>IF(N108="sníž. přenesená",J108,0)</f>
        <v>0</v>
      </c>
      <c r="BI108" s="208">
        <f>IF(N108="nulová",J108,0)</f>
        <v>0</v>
      </c>
      <c r="BJ108" s="16" t="s">
        <v>14</v>
      </c>
      <c r="BK108" s="208">
        <f>ROUND(I108*H108,2)</f>
        <v>0</v>
      </c>
      <c r="BL108" s="16" t="s">
        <v>148</v>
      </c>
      <c r="BM108" s="207" t="s">
        <v>813</v>
      </c>
    </row>
    <row r="109" s="2" customFormat="1">
      <c r="A109" s="37"/>
      <c r="B109" s="38"/>
      <c r="C109" s="39"/>
      <c r="D109" s="209" t="s">
        <v>156</v>
      </c>
      <c r="E109" s="39"/>
      <c r="F109" s="210" t="s">
        <v>157</v>
      </c>
      <c r="G109" s="39"/>
      <c r="H109" s="39"/>
      <c r="I109" s="211"/>
      <c r="J109" s="39"/>
      <c r="K109" s="39"/>
      <c r="L109" s="43"/>
      <c r="M109" s="212"/>
      <c r="N109" s="213"/>
      <c r="O109" s="83"/>
      <c r="P109" s="83"/>
      <c r="Q109" s="83"/>
      <c r="R109" s="83"/>
      <c r="S109" s="83"/>
      <c r="T109" s="84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16" t="s">
        <v>156</v>
      </c>
      <c r="AU109" s="16" t="s">
        <v>14</v>
      </c>
    </row>
    <row r="110" s="2" customFormat="1">
      <c r="A110" s="37"/>
      <c r="B110" s="38"/>
      <c r="C110" s="39"/>
      <c r="D110" s="214" t="s">
        <v>158</v>
      </c>
      <c r="E110" s="39"/>
      <c r="F110" s="215" t="s">
        <v>159</v>
      </c>
      <c r="G110" s="39"/>
      <c r="H110" s="39"/>
      <c r="I110" s="211"/>
      <c r="J110" s="39"/>
      <c r="K110" s="39"/>
      <c r="L110" s="43"/>
      <c r="M110" s="212"/>
      <c r="N110" s="213"/>
      <c r="O110" s="83"/>
      <c r="P110" s="83"/>
      <c r="Q110" s="83"/>
      <c r="R110" s="83"/>
      <c r="S110" s="83"/>
      <c r="T110" s="84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T110" s="16" t="s">
        <v>158</v>
      </c>
      <c r="AU110" s="16" t="s">
        <v>14</v>
      </c>
    </row>
    <row r="111" s="12" customFormat="1">
      <c r="A111" s="12"/>
      <c r="B111" s="216"/>
      <c r="C111" s="217"/>
      <c r="D111" s="209" t="s">
        <v>160</v>
      </c>
      <c r="E111" s="218" t="s">
        <v>19</v>
      </c>
      <c r="F111" s="219" t="s">
        <v>450</v>
      </c>
      <c r="G111" s="217"/>
      <c r="H111" s="218" t="s">
        <v>19</v>
      </c>
      <c r="I111" s="220"/>
      <c r="J111" s="217"/>
      <c r="K111" s="217"/>
      <c r="L111" s="221"/>
      <c r="M111" s="222"/>
      <c r="N111" s="223"/>
      <c r="O111" s="223"/>
      <c r="P111" s="223"/>
      <c r="Q111" s="223"/>
      <c r="R111" s="223"/>
      <c r="S111" s="223"/>
      <c r="T111" s="224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T111" s="225" t="s">
        <v>160</v>
      </c>
      <c r="AU111" s="225" t="s">
        <v>14</v>
      </c>
      <c r="AV111" s="12" t="s">
        <v>14</v>
      </c>
      <c r="AW111" s="12" t="s">
        <v>35</v>
      </c>
      <c r="AX111" s="12" t="s">
        <v>76</v>
      </c>
      <c r="AY111" s="225" t="s">
        <v>149</v>
      </c>
    </row>
    <row r="112" s="13" customFormat="1">
      <c r="A112" s="13"/>
      <c r="B112" s="226"/>
      <c r="C112" s="227"/>
      <c r="D112" s="209" t="s">
        <v>160</v>
      </c>
      <c r="E112" s="228" t="s">
        <v>162</v>
      </c>
      <c r="F112" s="229" t="s">
        <v>163</v>
      </c>
      <c r="G112" s="227"/>
      <c r="H112" s="230">
        <v>100</v>
      </c>
      <c r="I112" s="231"/>
      <c r="J112" s="227"/>
      <c r="K112" s="227"/>
      <c r="L112" s="232"/>
      <c r="M112" s="233"/>
      <c r="N112" s="234"/>
      <c r="O112" s="234"/>
      <c r="P112" s="234"/>
      <c r="Q112" s="234"/>
      <c r="R112" s="234"/>
      <c r="S112" s="234"/>
      <c r="T112" s="235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6" t="s">
        <v>160</v>
      </c>
      <c r="AU112" s="236" t="s">
        <v>14</v>
      </c>
      <c r="AV112" s="13" t="s">
        <v>96</v>
      </c>
      <c r="AW112" s="13" t="s">
        <v>35</v>
      </c>
      <c r="AX112" s="13" t="s">
        <v>76</v>
      </c>
      <c r="AY112" s="236" t="s">
        <v>149</v>
      </c>
    </row>
    <row r="113" s="13" customFormat="1">
      <c r="A113" s="13"/>
      <c r="B113" s="226"/>
      <c r="C113" s="227"/>
      <c r="D113" s="209" t="s">
        <v>160</v>
      </c>
      <c r="E113" s="228" t="s">
        <v>164</v>
      </c>
      <c r="F113" s="229" t="s">
        <v>165</v>
      </c>
      <c r="G113" s="227"/>
      <c r="H113" s="230">
        <v>100</v>
      </c>
      <c r="I113" s="231"/>
      <c r="J113" s="227"/>
      <c r="K113" s="227"/>
      <c r="L113" s="232"/>
      <c r="M113" s="233"/>
      <c r="N113" s="234"/>
      <c r="O113" s="234"/>
      <c r="P113" s="234"/>
      <c r="Q113" s="234"/>
      <c r="R113" s="234"/>
      <c r="S113" s="234"/>
      <c r="T113" s="235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6" t="s">
        <v>160</v>
      </c>
      <c r="AU113" s="236" t="s">
        <v>14</v>
      </c>
      <c r="AV113" s="13" t="s">
        <v>96</v>
      </c>
      <c r="AW113" s="13" t="s">
        <v>35</v>
      </c>
      <c r="AX113" s="13" t="s">
        <v>14</v>
      </c>
      <c r="AY113" s="236" t="s">
        <v>149</v>
      </c>
    </row>
    <row r="114" s="2" customFormat="1" ht="16.5" customHeight="1">
      <c r="A114" s="37"/>
      <c r="B114" s="38"/>
      <c r="C114" s="196" t="s">
        <v>222</v>
      </c>
      <c r="D114" s="196" t="s">
        <v>150</v>
      </c>
      <c r="E114" s="197" t="s">
        <v>166</v>
      </c>
      <c r="F114" s="198" t="s">
        <v>167</v>
      </c>
      <c r="G114" s="199" t="s">
        <v>153</v>
      </c>
      <c r="H114" s="200">
        <v>100</v>
      </c>
      <c r="I114" s="201"/>
      <c r="J114" s="202">
        <f>ROUND(I114*H114,2)</f>
        <v>0</v>
      </c>
      <c r="K114" s="198" t="s">
        <v>154</v>
      </c>
      <c r="L114" s="43"/>
      <c r="M114" s="203" t="s">
        <v>19</v>
      </c>
      <c r="N114" s="204" t="s">
        <v>47</v>
      </c>
      <c r="O114" s="83"/>
      <c r="P114" s="205">
        <f>O114*H114</f>
        <v>0</v>
      </c>
      <c r="Q114" s="205">
        <v>3.0000000000000001E-05</v>
      </c>
      <c r="R114" s="205">
        <f>Q114*H114</f>
        <v>0.0030000000000000001</v>
      </c>
      <c r="S114" s="205">
        <v>0</v>
      </c>
      <c r="T114" s="206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07" t="s">
        <v>148</v>
      </c>
      <c r="AT114" s="207" t="s">
        <v>150</v>
      </c>
      <c r="AU114" s="207" t="s">
        <v>14</v>
      </c>
      <c r="AY114" s="16" t="s">
        <v>149</v>
      </c>
      <c r="BE114" s="208">
        <f>IF(N114="základní",J114,0)</f>
        <v>0</v>
      </c>
      <c r="BF114" s="208">
        <f>IF(N114="snížená",J114,0)</f>
        <v>0</v>
      </c>
      <c r="BG114" s="208">
        <f>IF(N114="zákl. přenesená",J114,0)</f>
        <v>0</v>
      </c>
      <c r="BH114" s="208">
        <f>IF(N114="sníž. přenesená",J114,0)</f>
        <v>0</v>
      </c>
      <c r="BI114" s="208">
        <f>IF(N114="nulová",J114,0)</f>
        <v>0</v>
      </c>
      <c r="BJ114" s="16" t="s">
        <v>14</v>
      </c>
      <c r="BK114" s="208">
        <f>ROUND(I114*H114,2)</f>
        <v>0</v>
      </c>
      <c r="BL114" s="16" t="s">
        <v>148</v>
      </c>
      <c r="BM114" s="207" t="s">
        <v>814</v>
      </c>
    </row>
    <row r="115" s="2" customFormat="1">
      <c r="A115" s="37"/>
      <c r="B115" s="38"/>
      <c r="C115" s="39"/>
      <c r="D115" s="209" t="s">
        <v>156</v>
      </c>
      <c r="E115" s="39"/>
      <c r="F115" s="210" t="s">
        <v>169</v>
      </c>
      <c r="G115" s="39"/>
      <c r="H115" s="39"/>
      <c r="I115" s="211"/>
      <c r="J115" s="39"/>
      <c r="K115" s="39"/>
      <c r="L115" s="43"/>
      <c r="M115" s="212"/>
      <c r="N115" s="213"/>
      <c r="O115" s="83"/>
      <c r="P115" s="83"/>
      <c r="Q115" s="83"/>
      <c r="R115" s="83"/>
      <c r="S115" s="83"/>
      <c r="T115" s="84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16" t="s">
        <v>156</v>
      </c>
      <c r="AU115" s="16" t="s">
        <v>14</v>
      </c>
    </row>
    <row r="116" s="2" customFormat="1">
      <c r="A116" s="37"/>
      <c r="B116" s="38"/>
      <c r="C116" s="39"/>
      <c r="D116" s="214" t="s">
        <v>158</v>
      </c>
      <c r="E116" s="39"/>
      <c r="F116" s="215" t="s">
        <v>170</v>
      </c>
      <c r="G116" s="39"/>
      <c r="H116" s="39"/>
      <c r="I116" s="211"/>
      <c r="J116" s="39"/>
      <c r="K116" s="39"/>
      <c r="L116" s="43"/>
      <c r="M116" s="212"/>
      <c r="N116" s="213"/>
      <c r="O116" s="83"/>
      <c r="P116" s="83"/>
      <c r="Q116" s="83"/>
      <c r="R116" s="83"/>
      <c r="S116" s="83"/>
      <c r="T116" s="84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T116" s="16" t="s">
        <v>158</v>
      </c>
      <c r="AU116" s="16" t="s">
        <v>14</v>
      </c>
    </row>
    <row r="117" s="12" customFormat="1">
      <c r="A117" s="12"/>
      <c r="B117" s="216"/>
      <c r="C117" s="217"/>
      <c r="D117" s="209" t="s">
        <v>160</v>
      </c>
      <c r="E117" s="218" t="s">
        <v>19</v>
      </c>
      <c r="F117" s="219" t="s">
        <v>450</v>
      </c>
      <c r="G117" s="217"/>
      <c r="H117" s="218" t="s">
        <v>19</v>
      </c>
      <c r="I117" s="220"/>
      <c r="J117" s="217"/>
      <c r="K117" s="217"/>
      <c r="L117" s="221"/>
      <c r="M117" s="222"/>
      <c r="N117" s="223"/>
      <c r="O117" s="223"/>
      <c r="P117" s="223"/>
      <c r="Q117" s="223"/>
      <c r="R117" s="223"/>
      <c r="S117" s="223"/>
      <c r="T117" s="224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T117" s="225" t="s">
        <v>160</v>
      </c>
      <c r="AU117" s="225" t="s">
        <v>14</v>
      </c>
      <c r="AV117" s="12" t="s">
        <v>14</v>
      </c>
      <c r="AW117" s="12" t="s">
        <v>35</v>
      </c>
      <c r="AX117" s="12" t="s">
        <v>76</v>
      </c>
      <c r="AY117" s="225" t="s">
        <v>149</v>
      </c>
    </row>
    <row r="118" s="13" customFormat="1">
      <c r="A118" s="13"/>
      <c r="B118" s="226"/>
      <c r="C118" s="227"/>
      <c r="D118" s="209" t="s">
        <v>160</v>
      </c>
      <c r="E118" s="228" t="s">
        <v>171</v>
      </c>
      <c r="F118" s="229" t="s">
        <v>172</v>
      </c>
      <c r="G118" s="227"/>
      <c r="H118" s="230">
        <v>100</v>
      </c>
      <c r="I118" s="231"/>
      <c r="J118" s="227"/>
      <c r="K118" s="227"/>
      <c r="L118" s="232"/>
      <c r="M118" s="233"/>
      <c r="N118" s="234"/>
      <c r="O118" s="234"/>
      <c r="P118" s="234"/>
      <c r="Q118" s="234"/>
      <c r="R118" s="234"/>
      <c r="S118" s="234"/>
      <c r="T118" s="235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6" t="s">
        <v>160</v>
      </c>
      <c r="AU118" s="236" t="s">
        <v>14</v>
      </c>
      <c r="AV118" s="13" t="s">
        <v>96</v>
      </c>
      <c r="AW118" s="13" t="s">
        <v>35</v>
      </c>
      <c r="AX118" s="13" t="s">
        <v>76</v>
      </c>
      <c r="AY118" s="236" t="s">
        <v>149</v>
      </c>
    </row>
    <row r="119" s="13" customFormat="1">
      <c r="A119" s="13"/>
      <c r="B119" s="226"/>
      <c r="C119" s="227"/>
      <c r="D119" s="209" t="s">
        <v>160</v>
      </c>
      <c r="E119" s="228" t="s">
        <v>173</v>
      </c>
      <c r="F119" s="229" t="s">
        <v>174</v>
      </c>
      <c r="G119" s="227"/>
      <c r="H119" s="230">
        <v>100</v>
      </c>
      <c r="I119" s="231"/>
      <c r="J119" s="227"/>
      <c r="K119" s="227"/>
      <c r="L119" s="232"/>
      <c r="M119" s="233"/>
      <c r="N119" s="234"/>
      <c r="O119" s="234"/>
      <c r="P119" s="234"/>
      <c r="Q119" s="234"/>
      <c r="R119" s="234"/>
      <c r="S119" s="234"/>
      <c r="T119" s="235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6" t="s">
        <v>160</v>
      </c>
      <c r="AU119" s="236" t="s">
        <v>14</v>
      </c>
      <c r="AV119" s="13" t="s">
        <v>96</v>
      </c>
      <c r="AW119" s="13" t="s">
        <v>35</v>
      </c>
      <c r="AX119" s="13" t="s">
        <v>14</v>
      </c>
      <c r="AY119" s="236" t="s">
        <v>149</v>
      </c>
    </row>
    <row r="120" s="2" customFormat="1" ht="16.5" customHeight="1">
      <c r="A120" s="37"/>
      <c r="B120" s="38"/>
      <c r="C120" s="196" t="s">
        <v>228</v>
      </c>
      <c r="D120" s="196" t="s">
        <v>150</v>
      </c>
      <c r="E120" s="197" t="s">
        <v>815</v>
      </c>
      <c r="F120" s="198" t="s">
        <v>816</v>
      </c>
      <c r="G120" s="199" t="s">
        <v>672</v>
      </c>
      <c r="H120" s="200">
        <v>7</v>
      </c>
      <c r="I120" s="201"/>
      <c r="J120" s="202">
        <f>ROUND(I120*H120,2)</f>
        <v>0</v>
      </c>
      <c r="K120" s="198" t="s">
        <v>154</v>
      </c>
      <c r="L120" s="43"/>
      <c r="M120" s="203" t="s">
        <v>19</v>
      </c>
      <c r="N120" s="204" t="s">
        <v>47</v>
      </c>
      <c r="O120" s="83"/>
      <c r="P120" s="205">
        <f>O120*H120</f>
        <v>0</v>
      </c>
      <c r="Q120" s="205">
        <v>0</v>
      </c>
      <c r="R120" s="205">
        <f>Q120*H120</f>
        <v>0</v>
      </c>
      <c r="S120" s="205">
        <v>0</v>
      </c>
      <c r="T120" s="206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07" t="s">
        <v>148</v>
      </c>
      <c r="AT120" s="207" t="s">
        <v>150</v>
      </c>
      <c r="AU120" s="207" t="s">
        <v>14</v>
      </c>
      <c r="AY120" s="16" t="s">
        <v>149</v>
      </c>
      <c r="BE120" s="208">
        <f>IF(N120="základní",J120,0)</f>
        <v>0</v>
      </c>
      <c r="BF120" s="208">
        <f>IF(N120="snížená",J120,0)</f>
        <v>0</v>
      </c>
      <c r="BG120" s="208">
        <f>IF(N120="zákl. přenesená",J120,0)</f>
        <v>0</v>
      </c>
      <c r="BH120" s="208">
        <f>IF(N120="sníž. přenesená",J120,0)</f>
        <v>0</v>
      </c>
      <c r="BI120" s="208">
        <f>IF(N120="nulová",J120,0)</f>
        <v>0</v>
      </c>
      <c r="BJ120" s="16" t="s">
        <v>14</v>
      </c>
      <c r="BK120" s="208">
        <f>ROUND(I120*H120,2)</f>
        <v>0</v>
      </c>
      <c r="BL120" s="16" t="s">
        <v>148</v>
      </c>
      <c r="BM120" s="207" t="s">
        <v>817</v>
      </c>
    </row>
    <row r="121" s="2" customFormat="1">
      <c r="A121" s="37"/>
      <c r="B121" s="38"/>
      <c r="C121" s="39"/>
      <c r="D121" s="209" t="s">
        <v>156</v>
      </c>
      <c r="E121" s="39"/>
      <c r="F121" s="210" t="s">
        <v>818</v>
      </c>
      <c r="G121" s="39"/>
      <c r="H121" s="39"/>
      <c r="I121" s="211"/>
      <c r="J121" s="39"/>
      <c r="K121" s="39"/>
      <c r="L121" s="43"/>
      <c r="M121" s="212"/>
      <c r="N121" s="213"/>
      <c r="O121" s="83"/>
      <c r="P121" s="83"/>
      <c r="Q121" s="83"/>
      <c r="R121" s="83"/>
      <c r="S121" s="83"/>
      <c r="T121" s="84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156</v>
      </c>
      <c r="AU121" s="16" t="s">
        <v>14</v>
      </c>
    </row>
    <row r="122" s="2" customFormat="1">
      <c r="A122" s="37"/>
      <c r="B122" s="38"/>
      <c r="C122" s="39"/>
      <c r="D122" s="214" t="s">
        <v>158</v>
      </c>
      <c r="E122" s="39"/>
      <c r="F122" s="215" t="s">
        <v>819</v>
      </c>
      <c r="G122" s="39"/>
      <c r="H122" s="39"/>
      <c r="I122" s="211"/>
      <c r="J122" s="39"/>
      <c r="K122" s="39"/>
      <c r="L122" s="43"/>
      <c r="M122" s="212"/>
      <c r="N122" s="213"/>
      <c r="O122" s="83"/>
      <c r="P122" s="83"/>
      <c r="Q122" s="83"/>
      <c r="R122" s="83"/>
      <c r="S122" s="83"/>
      <c r="T122" s="84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158</v>
      </c>
      <c r="AU122" s="16" t="s">
        <v>14</v>
      </c>
    </row>
    <row r="123" s="12" customFormat="1">
      <c r="A123" s="12"/>
      <c r="B123" s="216"/>
      <c r="C123" s="217"/>
      <c r="D123" s="209" t="s">
        <v>160</v>
      </c>
      <c r="E123" s="218" t="s">
        <v>19</v>
      </c>
      <c r="F123" s="219" t="s">
        <v>450</v>
      </c>
      <c r="G123" s="217"/>
      <c r="H123" s="218" t="s">
        <v>19</v>
      </c>
      <c r="I123" s="220"/>
      <c r="J123" s="217"/>
      <c r="K123" s="217"/>
      <c r="L123" s="221"/>
      <c r="M123" s="222"/>
      <c r="N123" s="223"/>
      <c r="O123" s="223"/>
      <c r="P123" s="223"/>
      <c r="Q123" s="223"/>
      <c r="R123" s="223"/>
      <c r="S123" s="223"/>
      <c r="T123" s="224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T123" s="225" t="s">
        <v>160</v>
      </c>
      <c r="AU123" s="225" t="s">
        <v>14</v>
      </c>
      <c r="AV123" s="12" t="s">
        <v>14</v>
      </c>
      <c r="AW123" s="12" t="s">
        <v>35</v>
      </c>
      <c r="AX123" s="12" t="s">
        <v>76</v>
      </c>
      <c r="AY123" s="225" t="s">
        <v>149</v>
      </c>
    </row>
    <row r="124" s="13" customFormat="1">
      <c r="A124" s="13"/>
      <c r="B124" s="226"/>
      <c r="C124" s="227"/>
      <c r="D124" s="209" t="s">
        <v>160</v>
      </c>
      <c r="E124" s="228" t="s">
        <v>182</v>
      </c>
      <c r="F124" s="229" t="s">
        <v>820</v>
      </c>
      <c r="G124" s="227"/>
      <c r="H124" s="230">
        <v>7</v>
      </c>
      <c r="I124" s="231"/>
      <c r="J124" s="227"/>
      <c r="K124" s="227"/>
      <c r="L124" s="232"/>
      <c r="M124" s="233"/>
      <c r="N124" s="234"/>
      <c r="O124" s="234"/>
      <c r="P124" s="234"/>
      <c r="Q124" s="234"/>
      <c r="R124" s="234"/>
      <c r="S124" s="234"/>
      <c r="T124" s="235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6" t="s">
        <v>160</v>
      </c>
      <c r="AU124" s="236" t="s">
        <v>14</v>
      </c>
      <c r="AV124" s="13" t="s">
        <v>96</v>
      </c>
      <c r="AW124" s="13" t="s">
        <v>35</v>
      </c>
      <c r="AX124" s="13" t="s">
        <v>76</v>
      </c>
      <c r="AY124" s="236" t="s">
        <v>149</v>
      </c>
    </row>
    <row r="125" s="13" customFormat="1">
      <c r="A125" s="13"/>
      <c r="B125" s="226"/>
      <c r="C125" s="227"/>
      <c r="D125" s="209" t="s">
        <v>160</v>
      </c>
      <c r="E125" s="228" t="s">
        <v>184</v>
      </c>
      <c r="F125" s="229" t="s">
        <v>185</v>
      </c>
      <c r="G125" s="227"/>
      <c r="H125" s="230">
        <v>7</v>
      </c>
      <c r="I125" s="231"/>
      <c r="J125" s="227"/>
      <c r="K125" s="227"/>
      <c r="L125" s="232"/>
      <c r="M125" s="233"/>
      <c r="N125" s="234"/>
      <c r="O125" s="234"/>
      <c r="P125" s="234"/>
      <c r="Q125" s="234"/>
      <c r="R125" s="234"/>
      <c r="S125" s="234"/>
      <c r="T125" s="235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6" t="s">
        <v>160</v>
      </c>
      <c r="AU125" s="236" t="s">
        <v>14</v>
      </c>
      <c r="AV125" s="13" t="s">
        <v>96</v>
      </c>
      <c r="AW125" s="13" t="s">
        <v>35</v>
      </c>
      <c r="AX125" s="13" t="s">
        <v>14</v>
      </c>
      <c r="AY125" s="236" t="s">
        <v>149</v>
      </c>
    </row>
    <row r="126" s="2" customFormat="1" ht="16.5" customHeight="1">
      <c r="A126" s="37"/>
      <c r="B126" s="38"/>
      <c r="C126" s="196" t="s">
        <v>239</v>
      </c>
      <c r="D126" s="196" t="s">
        <v>150</v>
      </c>
      <c r="E126" s="197" t="s">
        <v>821</v>
      </c>
      <c r="F126" s="198" t="s">
        <v>822</v>
      </c>
      <c r="G126" s="199" t="s">
        <v>672</v>
      </c>
      <c r="H126" s="200">
        <v>4</v>
      </c>
      <c r="I126" s="201"/>
      <c r="J126" s="202">
        <f>ROUND(I126*H126,2)</f>
        <v>0</v>
      </c>
      <c r="K126" s="198" t="s">
        <v>154</v>
      </c>
      <c r="L126" s="43"/>
      <c r="M126" s="203" t="s">
        <v>19</v>
      </c>
      <c r="N126" s="204" t="s">
        <v>47</v>
      </c>
      <c r="O126" s="83"/>
      <c r="P126" s="205">
        <f>O126*H126</f>
        <v>0</v>
      </c>
      <c r="Q126" s="205">
        <v>0</v>
      </c>
      <c r="R126" s="205">
        <f>Q126*H126</f>
        <v>0</v>
      </c>
      <c r="S126" s="205">
        <v>0</v>
      </c>
      <c r="T126" s="206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07" t="s">
        <v>148</v>
      </c>
      <c r="AT126" s="207" t="s">
        <v>150</v>
      </c>
      <c r="AU126" s="207" t="s">
        <v>14</v>
      </c>
      <c r="AY126" s="16" t="s">
        <v>149</v>
      </c>
      <c r="BE126" s="208">
        <f>IF(N126="základní",J126,0)</f>
        <v>0</v>
      </c>
      <c r="BF126" s="208">
        <f>IF(N126="snížená",J126,0)</f>
        <v>0</v>
      </c>
      <c r="BG126" s="208">
        <f>IF(N126="zákl. přenesená",J126,0)</f>
        <v>0</v>
      </c>
      <c r="BH126" s="208">
        <f>IF(N126="sníž. přenesená",J126,0)</f>
        <v>0</v>
      </c>
      <c r="BI126" s="208">
        <f>IF(N126="nulová",J126,0)</f>
        <v>0</v>
      </c>
      <c r="BJ126" s="16" t="s">
        <v>14</v>
      </c>
      <c r="BK126" s="208">
        <f>ROUND(I126*H126,2)</f>
        <v>0</v>
      </c>
      <c r="BL126" s="16" t="s">
        <v>148</v>
      </c>
      <c r="BM126" s="207" t="s">
        <v>823</v>
      </c>
    </row>
    <row r="127" s="2" customFormat="1">
      <c r="A127" s="37"/>
      <c r="B127" s="38"/>
      <c r="C127" s="39"/>
      <c r="D127" s="209" t="s">
        <v>156</v>
      </c>
      <c r="E127" s="39"/>
      <c r="F127" s="210" t="s">
        <v>824</v>
      </c>
      <c r="G127" s="39"/>
      <c r="H127" s="39"/>
      <c r="I127" s="211"/>
      <c r="J127" s="39"/>
      <c r="K127" s="39"/>
      <c r="L127" s="43"/>
      <c r="M127" s="212"/>
      <c r="N127" s="213"/>
      <c r="O127" s="83"/>
      <c r="P127" s="83"/>
      <c r="Q127" s="83"/>
      <c r="R127" s="83"/>
      <c r="S127" s="83"/>
      <c r="T127" s="84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156</v>
      </c>
      <c r="AU127" s="16" t="s">
        <v>14</v>
      </c>
    </row>
    <row r="128" s="2" customFormat="1">
      <c r="A128" s="37"/>
      <c r="B128" s="38"/>
      <c r="C128" s="39"/>
      <c r="D128" s="214" t="s">
        <v>158</v>
      </c>
      <c r="E128" s="39"/>
      <c r="F128" s="215" t="s">
        <v>825</v>
      </c>
      <c r="G128" s="39"/>
      <c r="H128" s="39"/>
      <c r="I128" s="211"/>
      <c r="J128" s="39"/>
      <c r="K128" s="39"/>
      <c r="L128" s="43"/>
      <c r="M128" s="212"/>
      <c r="N128" s="213"/>
      <c r="O128" s="83"/>
      <c r="P128" s="83"/>
      <c r="Q128" s="83"/>
      <c r="R128" s="83"/>
      <c r="S128" s="83"/>
      <c r="T128" s="84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158</v>
      </c>
      <c r="AU128" s="16" t="s">
        <v>14</v>
      </c>
    </row>
    <row r="129" s="12" customFormat="1">
      <c r="A129" s="12"/>
      <c r="B129" s="216"/>
      <c r="C129" s="217"/>
      <c r="D129" s="209" t="s">
        <v>160</v>
      </c>
      <c r="E129" s="218" t="s">
        <v>19</v>
      </c>
      <c r="F129" s="219" t="s">
        <v>450</v>
      </c>
      <c r="G129" s="217"/>
      <c r="H129" s="218" t="s">
        <v>19</v>
      </c>
      <c r="I129" s="220"/>
      <c r="J129" s="217"/>
      <c r="K129" s="217"/>
      <c r="L129" s="221"/>
      <c r="M129" s="222"/>
      <c r="N129" s="223"/>
      <c r="O129" s="223"/>
      <c r="P129" s="223"/>
      <c r="Q129" s="223"/>
      <c r="R129" s="223"/>
      <c r="S129" s="223"/>
      <c r="T129" s="224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T129" s="225" t="s">
        <v>160</v>
      </c>
      <c r="AU129" s="225" t="s">
        <v>14</v>
      </c>
      <c r="AV129" s="12" t="s">
        <v>14</v>
      </c>
      <c r="AW129" s="12" t="s">
        <v>35</v>
      </c>
      <c r="AX129" s="12" t="s">
        <v>76</v>
      </c>
      <c r="AY129" s="225" t="s">
        <v>149</v>
      </c>
    </row>
    <row r="130" s="13" customFormat="1">
      <c r="A130" s="13"/>
      <c r="B130" s="226"/>
      <c r="C130" s="227"/>
      <c r="D130" s="209" t="s">
        <v>160</v>
      </c>
      <c r="E130" s="228" t="s">
        <v>191</v>
      </c>
      <c r="F130" s="229" t="s">
        <v>826</v>
      </c>
      <c r="G130" s="227"/>
      <c r="H130" s="230">
        <v>4</v>
      </c>
      <c r="I130" s="231"/>
      <c r="J130" s="227"/>
      <c r="K130" s="227"/>
      <c r="L130" s="232"/>
      <c r="M130" s="233"/>
      <c r="N130" s="234"/>
      <c r="O130" s="234"/>
      <c r="P130" s="234"/>
      <c r="Q130" s="234"/>
      <c r="R130" s="234"/>
      <c r="S130" s="234"/>
      <c r="T130" s="235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6" t="s">
        <v>160</v>
      </c>
      <c r="AU130" s="236" t="s">
        <v>14</v>
      </c>
      <c r="AV130" s="13" t="s">
        <v>96</v>
      </c>
      <c r="AW130" s="13" t="s">
        <v>35</v>
      </c>
      <c r="AX130" s="13" t="s">
        <v>76</v>
      </c>
      <c r="AY130" s="236" t="s">
        <v>149</v>
      </c>
    </row>
    <row r="131" s="13" customFormat="1">
      <c r="A131" s="13"/>
      <c r="B131" s="226"/>
      <c r="C131" s="227"/>
      <c r="D131" s="209" t="s">
        <v>160</v>
      </c>
      <c r="E131" s="228" t="s">
        <v>193</v>
      </c>
      <c r="F131" s="229" t="s">
        <v>194</v>
      </c>
      <c r="G131" s="227"/>
      <c r="H131" s="230">
        <v>4</v>
      </c>
      <c r="I131" s="231"/>
      <c r="J131" s="227"/>
      <c r="K131" s="227"/>
      <c r="L131" s="232"/>
      <c r="M131" s="233"/>
      <c r="N131" s="234"/>
      <c r="O131" s="234"/>
      <c r="P131" s="234"/>
      <c r="Q131" s="234"/>
      <c r="R131" s="234"/>
      <c r="S131" s="234"/>
      <c r="T131" s="23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6" t="s">
        <v>160</v>
      </c>
      <c r="AU131" s="236" t="s">
        <v>14</v>
      </c>
      <c r="AV131" s="13" t="s">
        <v>96</v>
      </c>
      <c r="AW131" s="13" t="s">
        <v>35</v>
      </c>
      <c r="AX131" s="13" t="s">
        <v>14</v>
      </c>
      <c r="AY131" s="236" t="s">
        <v>149</v>
      </c>
    </row>
    <row r="132" s="2" customFormat="1" ht="16.5" customHeight="1">
      <c r="A132" s="37"/>
      <c r="B132" s="38"/>
      <c r="C132" s="196" t="s">
        <v>249</v>
      </c>
      <c r="D132" s="196" t="s">
        <v>150</v>
      </c>
      <c r="E132" s="197" t="s">
        <v>827</v>
      </c>
      <c r="F132" s="198" t="s">
        <v>828</v>
      </c>
      <c r="G132" s="199" t="s">
        <v>484</v>
      </c>
      <c r="H132" s="200">
        <v>7</v>
      </c>
      <c r="I132" s="201"/>
      <c r="J132" s="202">
        <f>ROUND(I132*H132,2)</f>
        <v>0</v>
      </c>
      <c r="K132" s="198" t="s">
        <v>154</v>
      </c>
      <c r="L132" s="43"/>
      <c r="M132" s="203" t="s">
        <v>19</v>
      </c>
      <c r="N132" s="204" t="s">
        <v>47</v>
      </c>
      <c r="O132" s="83"/>
      <c r="P132" s="205">
        <f>O132*H132</f>
        <v>0</v>
      </c>
      <c r="Q132" s="205">
        <v>0</v>
      </c>
      <c r="R132" s="205">
        <f>Q132*H132</f>
        <v>0</v>
      </c>
      <c r="S132" s="205">
        <v>0</v>
      </c>
      <c r="T132" s="206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07" t="s">
        <v>148</v>
      </c>
      <c r="AT132" s="207" t="s">
        <v>150</v>
      </c>
      <c r="AU132" s="207" t="s">
        <v>14</v>
      </c>
      <c r="AY132" s="16" t="s">
        <v>149</v>
      </c>
      <c r="BE132" s="208">
        <f>IF(N132="základní",J132,0)</f>
        <v>0</v>
      </c>
      <c r="BF132" s="208">
        <f>IF(N132="snížená",J132,0)</f>
        <v>0</v>
      </c>
      <c r="BG132" s="208">
        <f>IF(N132="zákl. přenesená",J132,0)</f>
        <v>0</v>
      </c>
      <c r="BH132" s="208">
        <f>IF(N132="sníž. přenesená",J132,0)</f>
        <v>0</v>
      </c>
      <c r="BI132" s="208">
        <f>IF(N132="nulová",J132,0)</f>
        <v>0</v>
      </c>
      <c r="BJ132" s="16" t="s">
        <v>14</v>
      </c>
      <c r="BK132" s="208">
        <f>ROUND(I132*H132,2)</f>
        <v>0</v>
      </c>
      <c r="BL132" s="16" t="s">
        <v>148</v>
      </c>
      <c r="BM132" s="207" t="s">
        <v>829</v>
      </c>
    </row>
    <row r="133" s="2" customFormat="1">
      <c r="A133" s="37"/>
      <c r="B133" s="38"/>
      <c r="C133" s="39"/>
      <c r="D133" s="209" t="s">
        <v>156</v>
      </c>
      <c r="E133" s="39"/>
      <c r="F133" s="210" t="s">
        <v>830</v>
      </c>
      <c r="G133" s="39"/>
      <c r="H133" s="39"/>
      <c r="I133" s="211"/>
      <c r="J133" s="39"/>
      <c r="K133" s="39"/>
      <c r="L133" s="43"/>
      <c r="M133" s="212"/>
      <c r="N133" s="213"/>
      <c r="O133" s="83"/>
      <c r="P133" s="83"/>
      <c r="Q133" s="83"/>
      <c r="R133" s="83"/>
      <c r="S133" s="83"/>
      <c r="T133" s="84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156</v>
      </c>
      <c r="AU133" s="16" t="s">
        <v>14</v>
      </c>
    </row>
    <row r="134" s="2" customFormat="1">
      <c r="A134" s="37"/>
      <c r="B134" s="38"/>
      <c r="C134" s="39"/>
      <c r="D134" s="214" t="s">
        <v>158</v>
      </c>
      <c r="E134" s="39"/>
      <c r="F134" s="215" t="s">
        <v>831</v>
      </c>
      <c r="G134" s="39"/>
      <c r="H134" s="39"/>
      <c r="I134" s="211"/>
      <c r="J134" s="39"/>
      <c r="K134" s="39"/>
      <c r="L134" s="43"/>
      <c r="M134" s="212"/>
      <c r="N134" s="213"/>
      <c r="O134" s="83"/>
      <c r="P134" s="83"/>
      <c r="Q134" s="83"/>
      <c r="R134" s="83"/>
      <c r="S134" s="83"/>
      <c r="T134" s="84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158</v>
      </c>
      <c r="AU134" s="16" t="s">
        <v>14</v>
      </c>
    </row>
    <row r="135" s="12" customFormat="1">
      <c r="A135" s="12"/>
      <c r="B135" s="216"/>
      <c r="C135" s="217"/>
      <c r="D135" s="209" t="s">
        <v>160</v>
      </c>
      <c r="E135" s="218" t="s">
        <v>19</v>
      </c>
      <c r="F135" s="219" t="s">
        <v>450</v>
      </c>
      <c r="G135" s="217"/>
      <c r="H135" s="218" t="s">
        <v>19</v>
      </c>
      <c r="I135" s="220"/>
      <c r="J135" s="217"/>
      <c r="K135" s="217"/>
      <c r="L135" s="221"/>
      <c r="M135" s="222"/>
      <c r="N135" s="223"/>
      <c r="O135" s="223"/>
      <c r="P135" s="223"/>
      <c r="Q135" s="223"/>
      <c r="R135" s="223"/>
      <c r="S135" s="223"/>
      <c r="T135" s="224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T135" s="225" t="s">
        <v>160</v>
      </c>
      <c r="AU135" s="225" t="s">
        <v>14</v>
      </c>
      <c r="AV135" s="12" t="s">
        <v>14</v>
      </c>
      <c r="AW135" s="12" t="s">
        <v>35</v>
      </c>
      <c r="AX135" s="12" t="s">
        <v>76</v>
      </c>
      <c r="AY135" s="225" t="s">
        <v>149</v>
      </c>
    </row>
    <row r="136" s="13" customFormat="1">
      <c r="A136" s="13"/>
      <c r="B136" s="226"/>
      <c r="C136" s="227"/>
      <c r="D136" s="209" t="s">
        <v>160</v>
      </c>
      <c r="E136" s="228" t="s">
        <v>206</v>
      </c>
      <c r="F136" s="229" t="s">
        <v>820</v>
      </c>
      <c r="G136" s="227"/>
      <c r="H136" s="230">
        <v>7</v>
      </c>
      <c r="I136" s="231"/>
      <c r="J136" s="227"/>
      <c r="K136" s="227"/>
      <c r="L136" s="232"/>
      <c r="M136" s="233"/>
      <c r="N136" s="234"/>
      <c r="O136" s="234"/>
      <c r="P136" s="234"/>
      <c r="Q136" s="234"/>
      <c r="R136" s="234"/>
      <c r="S136" s="234"/>
      <c r="T136" s="23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6" t="s">
        <v>160</v>
      </c>
      <c r="AU136" s="236" t="s">
        <v>14</v>
      </c>
      <c r="AV136" s="13" t="s">
        <v>96</v>
      </c>
      <c r="AW136" s="13" t="s">
        <v>35</v>
      </c>
      <c r="AX136" s="13" t="s">
        <v>76</v>
      </c>
      <c r="AY136" s="236" t="s">
        <v>149</v>
      </c>
    </row>
    <row r="137" s="13" customFormat="1">
      <c r="A137" s="13"/>
      <c r="B137" s="226"/>
      <c r="C137" s="227"/>
      <c r="D137" s="209" t="s">
        <v>160</v>
      </c>
      <c r="E137" s="228" t="s">
        <v>117</v>
      </c>
      <c r="F137" s="229" t="s">
        <v>208</v>
      </c>
      <c r="G137" s="227"/>
      <c r="H137" s="230">
        <v>7</v>
      </c>
      <c r="I137" s="231"/>
      <c r="J137" s="227"/>
      <c r="K137" s="227"/>
      <c r="L137" s="232"/>
      <c r="M137" s="233"/>
      <c r="N137" s="234"/>
      <c r="O137" s="234"/>
      <c r="P137" s="234"/>
      <c r="Q137" s="234"/>
      <c r="R137" s="234"/>
      <c r="S137" s="234"/>
      <c r="T137" s="23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6" t="s">
        <v>160</v>
      </c>
      <c r="AU137" s="236" t="s">
        <v>14</v>
      </c>
      <c r="AV137" s="13" t="s">
        <v>96</v>
      </c>
      <c r="AW137" s="13" t="s">
        <v>35</v>
      </c>
      <c r="AX137" s="13" t="s">
        <v>14</v>
      </c>
      <c r="AY137" s="236" t="s">
        <v>149</v>
      </c>
    </row>
    <row r="138" s="2" customFormat="1" ht="16.5" customHeight="1">
      <c r="A138" s="37"/>
      <c r="B138" s="38"/>
      <c r="C138" s="196" t="s">
        <v>259</v>
      </c>
      <c r="D138" s="196" t="s">
        <v>150</v>
      </c>
      <c r="E138" s="197" t="s">
        <v>832</v>
      </c>
      <c r="F138" s="198" t="s">
        <v>833</v>
      </c>
      <c r="G138" s="199" t="s">
        <v>484</v>
      </c>
      <c r="H138" s="200">
        <v>4</v>
      </c>
      <c r="I138" s="201"/>
      <c r="J138" s="202">
        <f>ROUND(I138*H138,2)</f>
        <v>0</v>
      </c>
      <c r="K138" s="198" t="s">
        <v>154</v>
      </c>
      <c r="L138" s="43"/>
      <c r="M138" s="203" t="s">
        <v>19</v>
      </c>
      <c r="N138" s="204" t="s">
        <v>47</v>
      </c>
      <c r="O138" s="83"/>
      <c r="P138" s="205">
        <f>O138*H138</f>
        <v>0</v>
      </c>
      <c r="Q138" s="205">
        <v>0</v>
      </c>
      <c r="R138" s="205">
        <f>Q138*H138</f>
        <v>0</v>
      </c>
      <c r="S138" s="205">
        <v>0</v>
      </c>
      <c r="T138" s="206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07" t="s">
        <v>148</v>
      </c>
      <c r="AT138" s="207" t="s">
        <v>150</v>
      </c>
      <c r="AU138" s="207" t="s">
        <v>14</v>
      </c>
      <c r="AY138" s="16" t="s">
        <v>149</v>
      </c>
      <c r="BE138" s="208">
        <f>IF(N138="základní",J138,0)</f>
        <v>0</v>
      </c>
      <c r="BF138" s="208">
        <f>IF(N138="snížená",J138,0)</f>
        <v>0</v>
      </c>
      <c r="BG138" s="208">
        <f>IF(N138="zákl. přenesená",J138,0)</f>
        <v>0</v>
      </c>
      <c r="BH138" s="208">
        <f>IF(N138="sníž. přenesená",J138,0)</f>
        <v>0</v>
      </c>
      <c r="BI138" s="208">
        <f>IF(N138="nulová",J138,0)</f>
        <v>0</v>
      </c>
      <c r="BJ138" s="16" t="s">
        <v>14</v>
      </c>
      <c r="BK138" s="208">
        <f>ROUND(I138*H138,2)</f>
        <v>0</v>
      </c>
      <c r="BL138" s="16" t="s">
        <v>148</v>
      </c>
      <c r="BM138" s="207" t="s">
        <v>834</v>
      </c>
    </row>
    <row r="139" s="2" customFormat="1">
      <c r="A139" s="37"/>
      <c r="B139" s="38"/>
      <c r="C139" s="39"/>
      <c r="D139" s="209" t="s">
        <v>156</v>
      </c>
      <c r="E139" s="39"/>
      <c r="F139" s="210" t="s">
        <v>835</v>
      </c>
      <c r="G139" s="39"/>
      <c r="H139" s="39"/>
      <c r="I139" s="211"/>
      <c r="J139" s="39"/>
      <c r="K139" s="39"/>
      <c r="L139" s="43"/>
      <c r="M139" s="212"/>
      <c r="N139" s="213"/>
      <c r="O139" s="83"/>
      <c r="P139" s="83"/>
      <c r="Q139" s="83"/>
      <c r="R139" s="83"/>
      <c r="S139" s="83"/>
      <c r="T139" s="84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156</v>
      </c>
      <c r="AU139" s="16" t="s">
        <v>14</v>
      </c>
    </row>
    <row r="140" s="2" customFormat="1">
      <c r="A140" s="37"/>
      <c r="B140" s="38"/>
      <c r="C140" s="39"/>
      <c r="D140" s="214" t="s">
        <v>158</v>
      </c>
      <c r="E140" s="39"/>
      <c r="F140" s="215" t="s">
        <v>836</v>
      </c>
      <c r="G140" s="39"/>
      <c r="H140" s="39"/>
      <c r="I140" s="211"/>
      <c r="J140" s="39"/>
      <c r="K140" s="39"/>
      <c r="L140" s="43"/>
      <c r="M140" s="212"/>
      <c r="N140" s="213"/>
      <c r="O140" s="83"/>
      <c r="P140" s="83"/>
      <c r="Q140" s="83"/>
      <c r="R140" s="83"/>
      <c r="S140" s="83"/>
      <c r="T140" s="84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158</v>
      </c>
      <c r="AU140" s="16" t="s">
        <v>14</v>
      </c>
    </row>
    <row r="141" s="12" customFormat="1">
      <c r="A141" s="12"/>
      <c r="B141" s="216"/>
      <c r="C141" s="217"/>
      <c r="D141" s="209" t="s">
        <v>160</v>
      </c>
      <c r="E141" s="218" t="s">
        <v>19</v>
      </c>
      <c r="F141" s="219" t="s">
        <v>450</v>
      </c>
      <c r="G141" s="217"/>
      <c r="H141" s="218" t="s">
        <v>19</v>
      </c>
      <c r="I141" s="220"/>
      <c r="J141" s="217"/>
      <c r="K141" s="217"/>
      <c r="L141" s="221"/>
      <c r="M141" s="222"/>
      <c r="N141" s="223"/>
      <c r="O141" s="223"/>
      <c r="P141" s="223"/>
      <c r="Q141" s="223"/>
      <c r="R141" s="223"/>
      <c r="S141" s="223"/>
      <c r="T141" s="224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T141" s="225" t="s">
        <v>160</v>
      </c>
      <c r="AU141" s="225" t="s">
        <v>14</v>
      </c>
      <c r="AV141" s="12" t="s">
        <v>14</v>
      </c>
      <c r="AW141" s="12" t="s">
        <v>35</v>
      </c>
      <c r="AX141" s="12" t="s">
        <v>76</v>
      </c>
      <c r="AY141" s="225" t="s">
        <v>149</v>
      </c>
    </row>
    <row r="142" s="13" customFormat="1">
      <c r="A142" s="13"/>
      <c r="B142" s="226"/>
      <c r="C142" s="227"/>
      <c r="D142" s="209" t="s">
        <v>160</v>
      </c>
      <c r="E142" s="228" t="s">
        <v>837</v>
      </c>
      <c r="F142" s="229" t="s">
        <v>826</v>
      </c>
      <c r="G142" s="227"/>
      <c r="H142" s="230">
        <v>4</v>
      </c>
      <c r="I142" s="231"/>
      <c r="J142" s="227"/>
      <c r="K142" s="227"/>
      <c r="L142" s="232"/>
      <c r="M142" s="233"/>
      <c r="N142" s="234"/>
      <c r="O142" s="234"/>
      <c r="P142" s="234"/>
      <c r="Q142" s="234"/>
      <c r="R142" s="234"/>
      <c r="S142" s="234"/>
      <c r="T142" s="23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6" t="s">
        <v>160</v>
      </c>
      <c r="AU142" s="236" t="s">
        <v>14</v>
      </c>
      <c r="AV142" s="13" t="s">
        <v>96</v>
      </c>
      <c r="AW142" s="13" t="s">
        <v>35</v>
      </c>
      <c r="AX142" s="13" t="s">
        <v>76</v>
      </c>
      <c r="AY142" s="236" t="s">
        <v>149</v>
      </c>
    </row>
    <row r="143" s="13" customFormat="1">
      <c r="A143" s="13"/>
      <c r="B143" s="226"/>
      <c r="C143" s="227"/>
      <c r="D143" s="209" t="s">
        <v>160</v>
      </c>
      <c r="E143" s="228" t="s">
        <v>838</v>
      </c>
      <c r="F143" s="229" t="s">
        <v>839</v>
      </c>
      <c r="G143" s="227"/>
      <c r="H143" s="230">
        <v>4</v>
      </c>
      <c r="I143" s="231"/>
      <c r="J143" s="227"/>
      <c r="K143" s="227"/>
      <c r="L143" s="232"/>
      <c r="M143" s="233"/>
      <c r="N143" s="234"/>
      <c r="O143" s="234"/>
      <c r="P143" s="234"/>
      <c r="Q143" s="234"/>
      <c r="R143" s="234"/>
      <c r="S143" s="234"/>
      <c r="T143" s="23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6" t="s">
        <v>160</v>
      </c>
      <c r="AU143" s="236" t="s">
        <v>14</v>
      </c>
      <c r="AV143" s="13" t="s">
        <v>96</v>
      </c>
      <c r="AW143" s="13" t="s">
        <v>35</v>
      </c>
      <c r="AX143" s="13" t="s">
        <v>14</v>
      </c>
      <c r="AY143" s="236" t="s">
        <v>149</v>
      </c>
    </row>
    <row r="144" s="2" customFormat="1" ht="16.5" customHeight="1">
      <c r="A144" s="37"/>
      <c r="B144" s="38"/>
      <c r="C144" s="196" t="s">
        <v>270</v>
      </c>
      <c r="D144" s="196" t="s">
        <v>150</v>
      </c>
      <c r="E144" s="197" t="s">
        <v>176</v>
      </c>
      <c r="F144" s="198" t="s">
        <v>177</v>
      </c>
      <c r="G144" s="199" t="s">
        <v>178</v>
      </c>
      <c r="H144" s="200">
        <v>757.94000000000005</v>
      </c>
      <c r="I144" s="201"/>
      <c r="J144" s="202">
        <f>ROUND(I144*H144,2)</f>
        <v>0</v>
      </c>
      <c r="K144" s="198" t="s">
        <v>154</v>
      </c>
      <c r="L144" s="43"/>
      <c r="M144" s="203" t="s">
        <v>19</v>
      </c>
      <c r="N144" s="204" t="s">
        <v>47</v>
      </c>
      <c r="O144" s="83"/>
      <c r="P144" s="205">
        <f>O144*H144</f>
        <v>0</v>
      </c>
      <c r="Q144" s="205">
        <v>0</v>
      </c>
      <c r="R144" s="205">
        <f>Q144*H144</f>
        <v>0</v>
      </c>
      <c r="S144" s="205">
        <v>0</v>
      </c>
      <c r="T144" s="206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07" t="s">
        <v>148</v>
      </c>
      <c r="AT144" s="207" t="s">
        <v>150</v>
      </c>
      <c r="AU144" s="207" t="s">
        <v>14</v>
      </c>
      <c r="AY144" s="16" t="s">
        <v>149</v>
      </c>
      <c r="BE144" s="208">
        <f>IF(N144="základní",J144,0)</f>
        <v>0</v>
      </c>
      <c r="BF144" s="208">
        <f>IF(N144="snížená",J144,0)</f>
        <v>0</v>
      </c>
      <c r="BG144" s="208">
        <f>IF(N144="zákl. přenesená",J144,0)</f>
        <v>0</v>
      </c>
      <c r="BH144" s="208">
        <f>IF(N144="sníž. přenesená",J144,0)</f>
        <v>0</v>
      </c>
      <c r="BI144" s="208">
        <f>IF(N144="nulová",J144,0)</f>
        <v>0</v>
      </c>
      <c r="BJ144" s="16" t="s">
        <v>14</v>
      </c>
      <c r="BK144" s="208">
        <f>ROUND(I144*H144,2)</f>
        <v>0</v>
      </c>
      <c r="BL144" s="16" t="s">
        <v>148</v>
      </c>
      <c r="BM144" s="207" t="s">
        <v>840</v>
      </c>
    </row>
    <row r="145" s="2" customFormat="1">
      <c r="A145" s="37"/>
      <c r="B145" s="38"/>
      <c r="C145" s="39"/>
      <c r="D145" s="209" t="s">
        <v>156</v>
      </c>
      <c r="E145" s="39"/>
      <c r="F145" s="210" t="s">
        <v>180</v>
      </c>
      <c r="G145" s="39"/>
      <c r="H145" s="39"/>
      <c r="I145" s="211"/>
      <c r="J145" s="39"/>
      <c r="K145" s="39"/>
      <c r="L145" s="43"/>
      <c r="M145" s="212"/>
      <c r="N145" s="213"/>
      <c r="O145" s="83"/>
      <c r="P145" s="83"/>
      <c r="Q145" s="83"/>
      <c r="R145" s="83"/>
      <c r="S145" s="83"/>
      <c r="T145" s="84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156</v>
      </c>
      <c r="AU145" s="16" t="s">
        <v>14</v>
      </c>
    </row>
    <row r="146" s="2" customFormat="1">
      <c r="A146" s="37"/>
      <c r="B146" s="38"/>
      <c r="C146" s="39"/>
      <c r="D146" s="214" t="s">
        <v>158</v>
      </c>
      <c r="E146" s="39"/>
      <c r="F146" s="215" t="s">
        <v>181</v>
      </c>
      <c r="G146" s="39"/>
      <c r="H146" s="39"/>
      <c r="I146" s="211"/>
      <c r="J146" s="39"/>
      <c r="K146" s="39"/>
      <c r="L146" s="43"/>
      <c r="M146" s="212"/>
      <c r="N146" s="213"/>
      <c r="O146" s="83"/>
      <c r="P146" s="83"/>
      <c r="Q146" s="83"/>
      <c r="R146" s="83"/>
      <c r="S146" s="83"/>
      <c r="T146" s="84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158</v>
      </c>
      <c r="AU146" s="16" t="s">
        <v>14</v>
      </c>
    </row>
    <row r="147" s="12" customFormat="1">
      <c r="A147" s="12"/>
      <c r="B147" s="216"/>
      <c r="C147" s="217"/>
      <c r="D147" s="209" t="s">
        <v>160</v>
      </c>
      <c r="E147" s="218" t="s">
        <v>19</v>
      </c>
      <c r="F147" s="219" t="s">
        <v>450</v>
      </c>
      <c r="G147" s="217"/>
      <c r="H147" s="218" t="s">
        <v>19</v>
      </c>
      <c r="I147" s="220"/>
      <c r="J147" s="217"/>
      <c r="K147" s="217"/>
      <c r="L147" s="221"/>
      <c r="M147" s="222"/>
      <c r="N147" s="223"/>
      <c r="O147" s="223"/>
      <c r="P147" s="223"/>
      <c r="Q147" s="223"/>
      <c r="R147" s="223"/>
      <c r="S147" s="223"/>
      <c r="T147" s="224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T147" s="225" t="s">
        <v>160</v>
      </c>
      <c r="AU147" s="225" t="s">
        <v>14</v>
      </c>
      <c r="AV147" s="12" t="s">
        <v>14</v>
      </c>
      <c r="AW147" s="12" t="s">
        <v>35</v>
      </c>
      <c r="AX147" s="12" t="s">
        <v>76</v>
      </c>
      <c r="AY147" s="225" t="s">
        <v>149</v>
      </c>
    </row>
    <row r="148" s="13" customFormat="1">
      <c r="A148" s="13"/>
      <c r="B148" s="226"/>
      <c r="C148" s="227"/>
      <c r="D148" s="209" t="s">
        <v>160</v>
      </c>
      <c r="E148" s="228" t="s">
        <v>841</v>
      </c>
      <c r="F148" s="229" t="s">
        <v>842</v>
      </c>
      <c r="G148" s="227"/>
      <c r="H148" s="230">
        <v>757.94000000000005</v>
      </c>
      <c r="I148" s="231"/>
      <c r="J148" s="227"/>
      <c r="K148" s="227"/>
      <c r="L148" s="232"/>
      <c r="M148" s="233"/>
      <c r="N148" s="234"/>
      <c r="O148" s="234"/>
      <c r="P148" s="234"/>
      <c r="Q148" s="234"/>
      <c r="R148" s="234"/>
      <c r="S148" s="234"/>
      <c r="T148" s="23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6" t="s">
        <v>160</v>
      </c>
      <c r="AU148" s="236" t="s">
        <v>14</v>
      </c>
      <c r="AV148" s="13" t="s">
        <v>96</v>
      </c>
      <c r="AW148" s="13" t="s">
        <v>35</v>
      </c>
      <c r="AX148" s="13" t="s">
        <v>76</v>
      </c>
      <c r="AY148" s="236" t="s">
        <v>149</v>
      </c>
    </row>
    <row r="149" s="13" customFormat="1">
      <c r="A149" s="13"/>
      <c r="B149" s="226"/>
      <c r="C149" s="227"/>
      <c r="D149" s="209" t="s">
        <v>160</v>
      </c>
      <c r="E149" s="228" t="s">
        <v>843</v>
      </c>
      <c r="F149" s="229" t="s">
        <v>844</v>
      </c>
      <c r="G149" s="227"/>
      <c r="H149" s="230">
        <v>757.94000000000005</v>
      </c>
      <c r="I149" s="231"/>
      <c r="J149" s="227"/>
      <c r="K149" s="227"/>
      <c r="L149" s="232"/>
      <c r="M149" s="233"/>
      <c r="N149" s="234"/>
      <c r="O149" s="234"/>
      <c r="P149" s="234"/>
      <c r="Q149" s="234"/>
      <c r="R149" s="234"/>
      <c r="S149" s="234"/>
      <c r="T149" s="23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6" t="s">
        <v>160</v>
      </c>
      <c r="AU149" s="236" t="s">
        <v>14</v>
      </c>
      <c r="AV149" s="13" t="s">
        <v>96</v>
      </c>
      <c r="AW149" s="13" t="s">
        <v>35</v>
      </c>
      <c r="AX149" s="13" t="s">
        <v>14</v>
      </c>
      <c r="AY149" s="236" t="s">
        <v>149</v>
      </c>
    </row>
    <row r="150" s="2" customFormat="1" ht="16.5" customHeight="1">
      <c r="A150" s="37"/>
      <c r="B150" s="38"/>
      <c r="C150" s="196" t="s">
        <v>280</v>
      </c>
      <c r="D150" s="196" t="s">
        <v>150</v>
      </c>
      <c r="E150" s="197" t="s">
        <v>845</v>
      </c>
      <c r="F150" s="198" t="s">
        <v>846</v>
      </c>
      <c r="G150" s="199" t="s">
        <v>153</v>
      </c>
      <c r="H150" s="200">
        <v>136.18000000000001</v>
      </c>
      <c r="I150" s="201"/>
      <c r="J150" s="202">
        <f>ROUND(I150*H150,2)</f>
        <v>0</v>
      </c>
      <c r="K150" s="198" t="s">
        <v>154</v>
      </c>
      <c r="L150" s="43"/>
      <c r="M150" s="203" t="s">
        <v>19</v>
      </c>
      <c r="N150" s="204" t="s">
        <v>47</v>
      </c>
      <c r="O150" s="83"/>
      <c r="P150" s="205">
        <f>O150*H150</f>
        <v>0</v>
      </c>
      <c r="Q150" s="205">
        <v>0</v>
      </c>
      <c r="R150" s="205">
        <f>Q150*H150</f>
        <v>0</v>
      </c>
      <c r="S150" s="205">
        <v>0</v>
      </c>
      <c r="T150" s="206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07" t="s">
        <v>148</v>
      </c>
      <c r="AT150" s="207" t="s">
        <v>150</v>
      </c>
      <c r="AU150" s="207" t="s">
        <v>14</v>
      </c>
      <c r="AY150" s="16" t="s">
        <v>149</v>
      </c>
      <c r="BE150" s="208">
        <f>IF(N150="základní",J150,0)</f>
        <v>0</v>
      </c>
      <c r="BF150" s="208">
        <f>IF(N150="snížená",J150,0)</f>
        <v>0</v>
      </c>
      <c r="BG150" s="208">
        <f>IF(N150="zákl. přenesená",J150,0)</f>
        <v>0</v>
      </c>
      <c r="BH150" s="208">
        <f>IF(N150="sníž. přenesená",J150,0)</f>
        <v>0</v>
      </c>
      <c r="BI150" s="208">
        <f>IF(N150="nulová",J150,0)</f>
        <v>0</v>
      </c>
      <c r="BJ150" s="16" t="s">
        <v>14</v>
      </c>
      <c r="BK150" s="208">
        <f>ROUND(I150*H150,2)</f>
        <v>0</v>
      </c>
      <c r="BL150" s="16" t="s">
        <v>148</v>
      </c>
      <c r="BM150" s="207" t="s">
        <v>847</v>
      </c>
    </row>
    <row r="151" s="2" customFormat="1">
      <c r="A151" s="37"/>
      <c r="B151" s="38"/>
      <c r="C151" s="39"/>
      <c r="D151" s="209" t="s">
        <v>156</v>
      </c>
      <c r="E151" s="39"/>
      <c r="F151" s="210" t="s">
        <v>848</v>
      </c>
      <c r="G151" s="39"/>
      <c r="H151" s="39"/>
      <c r="I151" s="211"/>
      <c r="J151" s="39"/>
      <c r="K151" s="39"/>
      <c r="L151" s="43"/>
      <c r="M151" s="212"/>
      <c r="N151" s="213"/>
      <c r="O151" s="83"/>
      <c r="P151" s="83"/>
      <c r="Q151" s="83"/>
      <c r="R151" s="83"/>
      <c r="S151" s="83"/>
      <c r="T151" s="84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156</v>
      </c>
      <c r="AU151" s="16" t="s">
        <v>14</v>
      </c>
    </row>
    <row r="152" s="2" customFormat="1">
      <c r="A152" s="37"/>
      <c r="B152" s="38"/>
      <c r="C152" s="39"/>
      <c r="D152" s="214" t="s">
        <v>158</v>
      </c>
      <c r="E152" s="39"/>
      <c r="F152" s="215" t="s">
        <v>849</v>
      </c>
      <c r="G152" s="39"/>
      <c r="H152" s="39"/>
      <c r="I152" s="211"/>
      <c r="J152" s="39"/>
      <c r="K152" s="39"/>
      <c r="L152" s="43"/>
      <c r="M152" s="212"/>
      <c r="N152" s="213"/>
      <c r="O152" s="83"/>
      <c r="P152" s="83"/>
      <c r="Q152" s="83"/>
      <c r="R152" s="83"/>
      <c r="S152" s="83"/>
      <c r="T152" s="84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158</v>
      </c>
      <c r="AU152" s="16" t="s">
        <v>14</v>
      </c>
    </row>
    <row r="153" s="12" customFormat="1">
      <c r="A153" s="12"/>
      <c r="B153" s="216"/>
      <c r="C153" s="217"/>
      <c r="D153" s="209" t="s">
        <v>160</v>
      </c>
      <c r="E153" s="218" t="s">
        <v>19</v>
      </c>
      <c r="F153" s="219" t="s">
        <v>450</v>
      </c>
      <c r="G153" s="217"/>
      <c r="H153" s="218" t="s">
        <v>19</v>
      </c>
      <c r="I153" s="220"/>
      <c r="J153" s="217"/>
      <c r="K153" s="217"/>
      <c r="L153" s="221"/>
      <c r="M153" s="222"/>
      <c r="N153" s="223"/>
      <c r="O153" s="223"/>
      <c r="P153" s="223"/>
      <c r="Q153" s="223"/>
      <c r="R153" s="223"/>
      <c r="S153" s="223"/>
      <c r="T153" s="224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T153" s="225" t="s">
        <v>160</v>
      </c>
      <c r="AU153" s="225" t="s">
        <v>14</v>
      </c>
      <c r="AV153" s="12" t="s">
        <v>14</v>
      </c>
      <c r="AW153" s="12" t="s">
        <v>35</v>
      </c>
      <c r="AX153" s="12" t="s">
        <v>76</v>
      </c>
      <c r="AY153" s="225" t="s">
        <v>149</v>
      </c>
    </row>
    <row r="154" s="13" customFormat="1">
      <c r="A154" s="13"/>
      <c r="B154" s="226"/>
      <c r="C154" s="227"/>
      <c r="D154" s="209" t="s">
        <v>160</v>
      </c>
      <c r="E154" s="228" t="s">
        <v>234</v>
      </c>
      <c r="F154" s="229" t="s">
        <v>850</v>
      </c>
      <c r="G154" s="227"/>
      <c r="H154" s="230">
        <v>136.18000000000001</v>
      </c>
      <c r="I154" s="231"/>
      <c r="J154" s="227"/>
      <c r="K154" s="227"/>
      <c r="L154" s="232"/>
      <c r="M154" s="233"/>
      <c r="N154" s="234"/>
      <c r="O154" s="234"/>
      <c r="P154" s="234"/>
      <c r="Q154" s="234"/>
      <c r="R154" s="234"/>
      <c r="S154" s="234"/>
      <c r="T154" s="23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6" t="s">
        <v>160</v>
      </c>
      <c r="AU154" s="236" t="s">
        <v>14</v>
      </c>
      <c r="AV154" s="13" t="s">
        <v>96</v>
      </c>
      <c r="AW154" s="13" t="s">
        <v>35</v>
      </c>
      <c r="AX154" s="13" t="s">
        <v>76</v>
      </c>
      <c r="AY154" s="236" t="s">
        <v>149</v>
      </c>
    </row>
    <row r="155" s="13" customFormat="1">
      <c r="A155" s="13"/>
      <c r="B155" s="226"/>
      <c r="C155" s="227"/>
      <c r="D155" s="209" t="s">
        <v>160</v>
      </c>
      <c r="E155" s="228" t="s">
        <v>119</v>
      </c>
      <c r="F155" s="229" t="s">
        <v>851</v>
      </c>
      <c r="G155" s="227"/>
      <c r="H155" s="230">
        <v>136.18000000000001</v>
      </c>
      <c r="I155" s="231"/>
      <c r="J155" s="227"/>
      <c r="K155" s="227"/>
      <c r="L155" s="232"/>
      <c r="M155" s="233"/>
      <c r="N155" s="234"/>
      <c r="O155" s="234"/>
      <c r="P155" s="234"/>
      <c r="Q155" s="234"/>
      <c r="R155" s="234"/>
      <c r="S155" s="234"/>
      <c r="T155" s="235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6" t="s">
        <v>160</v>
      </c>
      <c r="AU155" s="236" t="s">
        <v>14</v>
      </c>
      <c r="AV155" s="13" t="s">
        <v>96</v>
      </c>
      <c r="AW155" s="13" t="s">
        <v>35</v>
      </c>
      <c r="AX155" s="13" t="s">
        <v>14</v>
      </c>
      <c r="AY155" s="236" t="s">
        <v>149</v>
      </c>
    </row>
    <row r="156" s="2" customFormat="1" ht="24.15" customHeight="1">
      <c r="A156" s="37"/>
      <c r="B156" s="38"/>
      <c r="C156" s="196" t="s">
        <v>8</v>
      </c>
      <c r="D156" s="196" t="s">
        <v>150</v>
      </c>
      <c r="E156" s="197" t="s">
        <v>852</v>
      </c>
      <c r="F156" s="198" t="s">
        <v>853</v>
      </c>
      <c r="G156" s="199" t="s">
        <v>202</v>
      </c>
      <c r="H156" s="200">
        <v>783.72000000000003</v>
      </c>
      <c r="I156" s="201"/>
      <c r="J156" s="202">
        <f>ROUND(I156*H156,2)</f>
        <v>0</v>
      </c>
      <c r="K156" s="198" t="s">
        <v>154</v>
      </c>
      <c r="L156" s="43"/>
      <c r="M156" s="203" t="s">
        <v>19</v>
      </c>
      <c r="N156" s="204" t="s">
        <v>47</v>
      </c>
      <c r="O156" s="83"/>
      <c r="P156" s="205">
        <f>O156*H156</f>
        <v>0</v>
      </c>
      <c r="Q156" s="205">
        <v>0</v>
      </c>
      <c r="R156" s="205">
        <f>Q156*H156</f>
        <v>0</v>
      </c>
      <c r="S156" s="205">
        <v>0</v>
      </c>
      <c r="T156" s="206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07" t="s">
        <v>148</v>
      </c>
      <c r="AT156" s="207" t="s">
        <v>150</v>
      </c>
      <c r="AU156" s="207" t="s">
        <v>14</v>
      </c>
      <c r="AY156" s="16" t="s">
        <v>149</v>
      </c>
      <c r="BE156" s="208">
        <f>IF(N156="základní",J156,0)</f>
        <v>0</v>
      </c>
      <c r="BF156" s="208">
        <f>IF(N156="snížená",J156,0)</f>
        <v>0</v>
      </c>
      <c r="BG156" s="208">
        <f>IF(N156="zákl. přenesená",J156,0)</f>
        <v>0</v>
      </c>
      <c r="BH156" s="208">
        <f>IF(N156="sníž. přenesená",J156,0)</f>
        <v>0</v>
      </c>
      <c r="BI156" s="208">
        <f>IF(N156="nulová",J156,0)</f>
        <v>0</v>
      </c>
      <c r="BJ156" s="16" t="s">
        <v>14</v>
      </c>
      <c r="BK156" s="208">
        <f>ROUND(I156*H156,2)</f>
        <v>0</v>
      </c>
      <c r="BL156" s="16" t="s">
        <v>148</v>
      </c>
      <c r="BM156" s="207" t="s">
        <v>854</v>
      </c>
    </row>
    <row r="157" s="2" customFormat="1">
      <c r="A157" s="37"/>
      <c r="B157" s="38"/>
      <c r="C157" s="39"/>
      <c r="D157" s="209" t="s">
        <v>156</v>
      </c>
      <c r="E157" s="39"/>
      <c r="F157" s="210" t="s">
        <v>855</v>
      </c>
      <c r="G157" s="39"/>
      <c r="H157" s="39"/>
      <c r="I157" s="211"/>
      <c r="J157" s="39"/>
      <c r="K157" s="39"/>
      <c r="L157" s="43"/>
      <c r="M157" s="212"/>
      <c r="N157" s="213"/>
      <c r="O157" s="83"/>
      <c r="P157" s="83"/>
      <c r="Q157" s="83"/>
      <c r="R157" s="83"/>
      <c r="S157" s="83"/>
      <c r="T157" s="84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156</v>
      </c>
      <c r="AU157" s="16" t="s">
        <v>14</v>
      </c>
    </row>
    <row r="158" s="2" customFormat="1">
      <c r="A158" s="37"/>
      <c r="B158" s="38"/>
      <c r="C158" s="39"/>
      <c r="D158" s="214" t="s">
        <v>158</v>
      </c>
      <c r="E158" s="39"/>
      <c r="F158" s="215" t="s">
        <v>856</v>
      </c>
      <c r="G158" s="39"/>
      <c r="H158" s="39"/>
      <c r="I158" s="211"/>
      <c r="J158" s="39"/>
      <c r="K158" s="39"/>
      <c r="L158" s="43"/>
      <c r="M158" s="212"/>
      <c r="N158" s="213"/>
      <c r="O158" s="83"/>
      <c r="P158" s="83"/>
      <c r="Q158" s="83"/>
      <c r="R158" s="83"/>
      <c r="S158" s="83"/>
      <c r="T158" s="84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158</v>
      </c>
      <c r="AU158" s="16" t="s">
        <v>14</v>
      </c>
    </row>
    <row r="159" s="12" customFormat="1">
      <c r="A159" s="12"/>
      <c r="B159" s="216"/>
      <c r="C159" s="217"/>
      <c r="D159" s="209" t="s">
        <v>160</v>
      </c>
      <c r="E159" s="218" t="s">
        <v>19</v>
      </c>
      <c r="F159" s="219" t="s">
        <v>450</v>
      </c>
      <c r="G159" s="217"/>
      <c r="H159" s="218" t="s">
        <v>19</v>
      </c>
      <c r="I159" s="220"/>
      <c r="J159" s="217"/>
      <c r="K159" s="217"/>
      <c r="L159" s="221"/>
      <c r="M159" s="222"/>
      <c r="N159" s="223"/>
      <c r="O159" s="223"/>
      <c r="P159" s="223"/>
      <c r="Q159" s="223"/>
      <c r="R159" s="223"/>
      <c r="S159" s="223"/>
      <c r="T159" s="224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T159" s="225" t="s">
        <v>160</v>
      </c>
      <c r="AU159" s="225" t="s">
        <v>14</v>
      </c>
      <c r="AV159" s="12" t="s">
        <v>14</v>
      </c>
      <c r="AW159" s="12" t="s">
        <v>35</v>
      </c>
      <c r="AX159" s="12" t="s">
        <v>76</v>
      </c>
      <c r="AY159" s="225" t="s">
        <v>149</v>
      </c>
    </row>
    <row r="160" s="13" customFormat="1">
      <c r="A160" s="13"/>
      <c r="B160" s="226"/>
      <c r="C160" s="227"/>
      <c r="D160" s="209" t="s">
        <v>160</v>
      </c>
      <c r="E160" s="228" t="s">
        <v>245</v>
      </c>
      <c r="F160" s="229" t="s">
        <v>857</v>
      </c>
      <c r="G160" s="227"/>
      <c r="H160" s="230">
        <v>783.72000000000003</v>
      </c>
      <c r="I160" s="231"/>
      <c r="J160" s="227"/>
      <c r="K160" s="227"/>
      <c r="L160" s="232"/>
      <c r="M160" s="233"/>
      <c r="N160" s="234"/>
      <c r="O160" s="234"/>
      <c r="P160" s="234"/>
      <c r="Q160" s="234"/>
      <c r="R160" s="234"/>
      <c r="S160" s="234"/>
      <c r="T160" s="23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6" t="s">
        <v>160</v>
      </c>
      <c r="AU160" s="236" t="s">
        <v>14</v>
      </c>
      <c r="AV160" s="13" t="s">
        <v>96</v>
      </c>
      <c r="AW160" s="13" t="s">
        <v>35</v>
      </c>
      <c r="AX160" s="13" t="s">
        <v>76</v>
      </c>
      <c r="AY160" s="236" t="s">
        <v>149</v>
      </c>
    </row>
    <row r="161" s="13" customFormat="1">
      <c r="A161" s="13"/>
      <c r="B161" s="226"/>
      <c r="C161" s="227"/>
      <c r="D161" s="209" t="s">
        <v>160</v>
      </c>
      <c r="E161" s="228" t="s">
        <v>247</v>
      </c>
      <c r="F161" s="229" t="s">
        <v>248</v>
      </c>
      <c r="G161" s="227"/>
      <c r="H161" s="230">
        <v>783.72000000000003</v>
      </c>
      <c r="I161" s="231"/>
      <c r="J161" s="227"/>
      <c r="K161" s="227"/>
      <c r="L161" s="232"/>
      <c r="M161" s="233"/>
      <c r="N161" s="234"/>
      <c r="O161" s="234"/>
      <c r="P161" s="234"/>
      <c r="Q161" s="234"/>
      <c r="R161" s="234"/>
      <c r="S161" s="234"/>
      <c r="T161" s="235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6" t="s">
        <v>160</v>
      </c>
      <c r="AU161" s="236" t="s">
        <v>14</v>
      </c>
      <c r="AV161" s="13" t="s">
        <v>96</v>
      </c>
      <c r="AW161" s="13" t="s">
        <v>35</v>
      </c>
      <c r="AX161" s="13" t="s">
        <v>14</v>
      </c>
      <c r="AY161" s="236" t="s">
        <v>149</v>
      </c>
    </row>
    <row r="162" s="2" customFormat="1" ht="21.75" customHeight="1">
      <c r="A162" s="37"/>
      <c r="B162" s="38"/>
      <c r="C162" s="196" t="s">
        <v>298</v>
      </c>
      <c r="D162" s="196" t="s">
        <v>150</v>
      </c>
      <c r="E162" s="197" t="s">
        <v>858</v>
      </c>
      <c r="F162" s="198" t="s">
        <v>859</v>
      </c>
      <c r="G162" s="199" t="s">
        <v>202</v>
      </c>
      <c r="H162" s="200">
        <v>13.5</v>
      </c>
      <c r="I162" s="201"/>
      <c r="J162" s="202">
        <f>ROUND(I162*H162,2)</f>
        <v>0</v>
      </c>
      <c r="K162" s="198" t="s">
        <v>154</v>
      </c>
      <c r="L162" s="43"/>
      <c r="M162" s="203" t="s">
        <v>19</v>
      </c>
      <c r="N162" s="204" t="s">
        <v>47</v>
      </c>
      <c r="O162" s="83"/>
      <c r="P162" s="205">
        <f>O162*H162</f>
        <v>0</v>
      </c>
      <c r="Q162" s="205">
        <v>0</v>
      </c>
      <c r="R162" s="205">
        <f>Q162*H162</f>
        <v>0</v>
      </c>
      <c r="S162" s="205">
        <v>0</v>
      </c>
      <c r="T162" s="206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07" t="s">
        <v>212</v>
      </c>
      <c r="AT162" s="207" t="s">
        <v>150</v>
      </c>
      <c r="AU162" s="207" t="s">
        <v>14</v>
      </c>
      <c r="AY162" s="16" t="s">
        <v>149</v>
      </c>
      <c r="BE162" s="208">
        <f>IF(N162="základní",J162,0)</f>
        <v>0</v>
      </c>
      <c r="BF162" s="208">
        <f>IF(N162="snížená",J162,0)</f>
        <v>0</v>
      </c>
      <c r="BG162" s="208">
        <f>IF(N162="zákl. přenesená",J162,0)</f>
        <v>0</v>
      </c>
      <c r="BH162" s="208">
        <f>IF(N162="sníž. přenesená",J162,0)</f>
        <v>0</v>
      </c>
      <c r="BI162" s="208">
        <f>IF(N162="nulová",J162,0)</f>
        <v>0</v>
      </c>
      <c r="BJ162" s="16" t="s">
        <v>14</v>
      </c>
      <c r="BK162" s="208">
        <f>ROUND(I162*H162,2)</f>
        <v>0</v>
      </c>
      <c r="BL162" s="16" t="s">
        <v>212</v>
      </c>
      <c r="BM162" s="207" t="s">
        <v>860</v>
      </c>
    </row>
    <row r="163" s="2" customFormat="1">
      <c r="A163" s="37"/>
      <c r="B163" s="38"/>
      <c r="C163" s="39"/>
      <c r="D163" s="209" t="s">
        <v>156</v>
      </c>
      <c r="E163" s="39"/>
      <c r="F163" s="210" t="s">
        <v>861</v>
      </c>
      <c r="G163" s="39"/>
      <c r="H163" s="39"/>
      <c r="I163" s="211"/>
      <c r="J163" s="39"/>
      <c r="K163" s="39"/>
      <c r="L163" s="43"/>
      <c r="M163" s="212"/>
      <c r="N163" s="213"/>
      <c r="O163" s="83"/>
      <c r="P163" s="83"/>
      <c r="Q163" s="83"/>
      <c r="R163" s="83"/>
      <c r="S163" s="83"/>
      <c r="T163" s="84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156</v>
      </c>
      <c r="AU163" s="16" t="s">
        <v>14</v>
      </c>
    </row>
    <row r="164" s="2" customFormat="1">
      <c r="A164" s="37"/>
      <c r="B164" s="38"/>
      <c r="C164" s="39"/>
      <c r="D164" s="214" t="s">
        <v>158</v>
      </c>
      <c r="E164" s="39"/>
      <c r="F164" s="215" t="s">
        <v>862</v>
      </c>
      <c r="G164" s="39"/>
      <c r="H164" s="39"/>
      <c r="I164" s="211"/>
      <c r="J164" s="39"/>
      <c r="K164" s="39"/>
      <c r="L164" s="43"/>
      <c r="M164" s="212"/>
      <c r="N164" s="213"/>
      <c r="O164" s="83"/>
      <c r="P164" s="83"/>
      <c r="Q164" s="83"/>
      <c r="R164" s="83"/>
      <c r="S164" s="83"/>
      <c r="T164" s="84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158</v>
      </c>
      <c r="AU164" s="16" t="s">
        <v>14</v>
      </c>
    </row>
    <row r="165" s="2" customFormat="1" ht="21.75" customHeight="1">
      <c r="A165" s="37"/>
      <c r="B165" s="38"/>
      <c r="C165" s="196" t="s">
        <v>308</v>
      </c>
      <c r="D165" s="196" t="s">
        <v>150</v>
      </c>
      <c r="E165" s="197" t="s">
        <v>210</v>
      </c>
      <c r="F165" s="198" t="s">
        <v>211</v>
      </c>
      <c r="G165" s="199" t="s">
        <v>202</v>
      </c>
      <c r="H165" s="200">
        <v>8.4000000000000004</v>
      </c>
      <c r="I165" s="201"/>
      <c r="J165" s="202">
        <f>ROUND(I165*H165,2)</f>
        <v>0</v>
      </c>
      <c r="K165" s="198" t="s">
        <v>154</v>
      </c>
      <c r="L165" s="43"/>
      <c r="M165" s="203" t="s">
        <v>19</v>
      </c>
      <c r="N165" s="204" t="s">
        <v>47</v>
      </c>
      <c r="O165" s="83"/>
      <c r="P165" s="205">
        <f>O165*H165</f>
        <v>0</v>
      </c>
      <c r="Q165" s="205">
        <v>0</v>
      </c>
      <c r="R165" s="205">
        <f>Q165*H165</f>
        <v>0</v>
      </c>
      <c r="S165" s="205">
        <v>0</v>
      </c>
      <c r="T165" s="206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07" t="s">
        <v>212</v>
      </c>
      <c r="AT165" s="207" t="s">
        <v>150</v>
      </c>
      <c r="AU165" s="207" t="s">
        <v>14</v>
      </c>
      <c r="AY165" s="16" t="s">
        <v>149</v>
      </c>
      <c r="BE165" s="208">
        <f>IF(N165="základní",J165,0)</f>
        <v>0</v>
      </c>
      <c r="BF165" s="208">
        <f>IF(N165="snížená",J165,0)</f>
        <v>0</v>
      </c>
      <c r="BG165" s="208">
        <f>IF(N165="zákl. přenesená",J165,0)</f>
        <v>0</v>
      </c>
      <c r="BH165" s="208">
        <f>IF(N165="sníž. přenesená",J165,0)</f>
        <v>0</v>
      </c>
      <c r="BI165" s="208">
        <f>IF(N165="nulová",J165,0)</f>
        <v>0</v>
      </c>
      <c r="BJ165" s="16" t="s">
        <v>14</v>
      </c>
      <c r="BK165" s="208">
        <f>ROUND(I165*H165,2)</f>
        <v>0</v>
      </c>
      <c r="BL165" s="16" t="s">
        <v>212</v>
      </c>
      <c r="BM165" s="207" t="s">
        <v>863</v>
      </c>
    </row>
    <row r="166" s="2" customFormat="1">
      <c r="A166" s="37"/>
      <c r="B166" s="38"/>
      <c r="C166" s="39"/>
      <c r="D166" s="209" t="s">
        <v>156</v>
      </c>
      <c r="E166" s="39"/>
      <c r="F166" s="210" t="s">
        <v>214</v>
      </c>
      <c r="G166" s="39"/>
      <c r="H166" s="39"/>
      <c r="I166" s="211"/>
      <c r="J166" s="39"/>
      <c r="K166" s="39"/>
      <c r="L166" s="43"/>
      <c r="M166" s="212"/>
      <c r="N166" s="213"/>
      <c r="O166" s="83"/>
      <c r="P166" s="83"/>
      <c r="Q166" s="83"/>
      <c r="R166" s="83"/>
      <c r="S166" s="83"/>
      <c r="T166" s="84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156</v>
      </c>
      <c r="AU166" s="16" t="s">
        <v>14</v>
      </c>
    </row>
    <row r="167" s="2" customFormat="1">
      <c r="A167" s="37"/>
      <c r="B167" s="38"/>
      <c r="C167" s="39"/>
      <c r="D167" s="214" t="s">
        <v>158</v>
      </c>
      <c r="E167" s="39"/>
      <c r="F167" s="215" t="s">
        <v>215</v>
      </c>
      <c r="G167" s="39"/>
      <c r="H167" s="39"/>
      <c r="I167" s="211"/>
      <c r="J167" s="39"/>
      <c r="K167" s="39"/>
      <c r="L167" s="43"/>
      <c r="M167" s="212"/>
      <c r="N167" s="213"/>
      <c r="O167" s="83"/>
      <c r="P167" s="83"/>
      <c r="Q167" s="83"/>
      <c r="R167" s="83"/>
      <c r="S167" s="83"/>
      <c r="T167" s="84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158</v>
      </c>
      <c r="AU167" s="16" t="s">
        <v>14</v>
      </c>
    </row>
    <row r="168" s="2" customFormat="1" ht="16.5" customHeight="1">
      <c r="A168" s="37"/>
      <c r="B168" s="38"/>
      <c r="C168" s="196" t="s">
        <v>320</v>
      </c>
      <c r="D168" s="196" t="s">
        <v>150</v>
      </c>
      <c r="E168" s="197" t="s">
        <v>864</v>
      </c>
      <c r="F168" s="198" t="s">
        <v>865</v>
      </c>
      <c r="G168" s="199" t="s">
        <v>202</v>
      </c>
      <c r="H168" s="200">
        <v>8.6400000000000006</v>
      </c>
      <c r="I168" s="201"/>
      <c r="J168" s="202">
        <f>ROUND(I168*H168,2)</f>
        <v>0</v>
      </c>
      <c r="K168" s="198" t="s">
        <v>154</v>
      </c>
      <c r="L168" s="43"/>
      <c r="M168" s="203" t="s">
        <v>19</v>
      </c>
      <c r="N168" s="204" t="s">
        <v>47</v>
      </c>
      <c r="O168" s="83"/>
      <c r="P168" s="205">
        <f>O168*H168</f>
        <v>0</v>
      </c>
      <c r="Q168" s="205">
        <v>0</v>
      </c>
      <c r="R168" s="205">
        <f>Q168*H168</f>
        <v>0</v>
      </c>
      <c r="S168" s="205">
        <v>0</v>
      </c>
      <c r="T168" s="206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07" t="s">
        <v>212</v>
      </c>
      <c r="AT168" s="207" t="s">
        <v>150</v>
      </c>
      <c r="AU168" s="207" t="s">
        <v>14</v>
      </c>
      <c r="AY168" s="16" t="s">
        <v>149</v>
      </c>
      <c r="BE168" s="208">
        <f>IF(N168="základní",J168,0)</f>
        <v>0</v>
      </c>
      <c r="BF168" s="208">
        <f>IF(N168="snížená",J168,0)</f>
        <v>0</v>
      </c>
      <c r="BG168" s="208">
        <f>IF(N168="zákl. přenesená",J168,0)</f>
        <v>0</v>
      </c>
      <c r="BH168" s="208">
        <f>IF(N168="sníž. přenesená",J168,0)</f>
        <v>0</v>
      </c>
      <c r="BI168" s="208">
        <f>IF(N168="nulová",J168,0)</f>
        <v>0</v>
      </c>
      <c r="BJ168" s="16" t="s">
        <v>14</v>
      </c>
      <c r="BK168" s="208">
        <f>ROUND(I168*H168,2)</f>
        <v>0</v>
      </c>
      <c r="BL168" s="16" t="s">
        <v>212</v>
      </c>
      <c r="BM168" s="207" t="s">
        <v>866</v>
      </c>
    </row>
    <row r="169" s="2" customFormat="1">
      <c r="A169" s="37"/>
      <c r="B169" s="38"/>
      <c r="C169" s="39"/>
      <c r="D169" s="209" t="s">
        <v>156</v>
      </c>
      <c r="E169" s="39"/>
      <c r="F169" s="210" t="s">
        <v>867</v>
      </c>
      <c r="G169" s="39"/>
      <c r="H169" s="39"/>
      <c r="I169" s="211"/>
      <c r="J169" s="39"/>
      <c r="K169" s="39"/>
      <c r="L169" s="43"/>
      <c r="M169" s="212"/>
      <c r="N169" s="213"/>
      <c r="O169" s="83"/>
      <c r="P169" s="83"/>
      <c r="Q169" s="83"/>
      <c r="R169" s="83"/>
      <c r="S169" s="83"/>
      <c r="T169" s="84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156</v>
      </c>
      <c r="AU169" s="16" t="s">
        <v>14</v>
      </c>
    </row>
    <row r="170" s="2" customFormat="1">
      <c r="A170" s="37"/>
      <c r="B170" s="38"/>
      <c r="C170" s="39"/>
      <c r="D170" s="214" t="s">
        <v>158</v>
      </c>
      <c r="E170" s="39"/>
      <c r="F170" s="215" t="s">
        <v>868</v>
      </c>
      <c r="G170" s="39"/>
      <c r="H170" s="39"/>
      <c r="I170" s="211"/>
      <c r="J170" s="39"/>
      <c r="K170" s="39"/>
      <c r="L170" s="43"/>
      <c r="M170" s="212"/>
      <c r="N170" s="213"/>
      <c r="O170" s="83"/>
      <c r="P170" s="83"/>
      <c r="Q170" s="83"/>
      <c r="R170" s="83"/>
      <c r="S170" s="83"/>
      <c r="T170" s="84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158</v>
      </c>
      <c r="AU170" s="16" t="s">
        <v>14</v>
      </c>
    </row>
    <row r="171" s="2" customFormat="1" ht="21.75" customHeight="1">
      <c r="A171" s="37"/>
      <c r="B171" s="38"/>
      <c r="C171" s="196" t="s">
        <v>326</v>
      </c>
      <c r="D171" s="196" t="s">
        <v>150</v>
      </c>
      <c r="E171" s="197" t="s">
        <v>229</v>
      </c>
      <c r="F171" s="198" t="s">
        <v>230</v>
      </c>
      <c r="G171" s="199" t="s">
        <v>202</v>
      </c>
      <c r="H171" s="200">
        <v>513.79999999999995</v>
      </c>
      <c r="I171" s="201"/>
      <c r="J171" s="202">
        <f>ROUND(I171*H171,2)</f>
        <v>0</v>
      </c>
      <c r="K171" s="198" t="s">
        <v>154</v>
      </c>
      <c r="L171" s="43"/>
      <c r="M171" s="203" t="s">
        <v>19</v>
      </c>
      <c r="N171" s="204" t="s">
        <v>47</v>
      </c>
      <c r="O171" s="83"/>
      <c r="P171" s="205">
        <f>O171*H171</f>
        <v>0</v>
      </c>
      <c r="Q171" s="205">
        <v>0</v>
      </c>
      <c r="R171" s="205">
        <f>Q171*H171</f>
        <v>0</v>
      </c>
      <c r="S171" s="205">
        <v>0</v>
      </c>
      <c r="T171" s="206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07" t="s">
        <v>148</v>
      </c>
      <c r="AT171" s="207" t="s">
        <v>150</v>
      </c>
      <c r="AU171" s="207" t="s">
        <v>14</v>
      </c>
      <c r="AY171" s="16" t="s">
        <v>149</v>
      </c>
      <c r="BE171" s="208">
        <f>IF(N171="základní",J171,0)</f>
        <v>0</v>
      </c>
      <c r="BF171" s="208">
        <f>IF(N171="snížená",J171,0)</f>
        <v>0</v>
      </c>
      <c r="BG171" s="208">
        <f>IF(N171="zákl. přenesená",J171,0)</f>
        <v>0</v>
      </c>
      <c r="BH171" s="208">
        <f>IF(N171="sníž. přenesená",J171,0)</f>
        <v>0</v>
      </c>
      <c r="BI171" s="208">
        <f>IF(N171="nulová",J171,0)</f>
        <v>0</v>
      </c>
      <c r="BJ171" s="16" t="s">
        <v>14</v>
      </c>
      <c r="BK171" s="208">
        <f>ROUND(I171*H171,2)</f>
        <v>0</v>
      </c>
      <c r="BL171" s="16" t="s">
        <v>148</v>
      </c>
      <c r="BM171" s="207" t="s">
        <v>869</v>
      </c>
    </row>
    <row r="172" s="2" customFormat="1">
      <c r="A172" s="37"/>
      <c r="B172" s="38"/>
      <c r="C172" s="39"/>
      <c r="D172" s="209" t="s">
        <v>156</v>
      </c>
      <c r="E172" s="39"/>
      <c r="F172" s="210" t="s">
        <v>232</v>
      </c>
      <c r="G172" s="39"/>
      <c r="H172" s="39"/>
      <c r="I172" s="211"/>
      <c r="J172" s="39"/>
      <c r="K172" s="39"/>
      <c r="L172" s="43"/>
      <c r="M172" s="212"/>
      <c r="N172" s="213"/>
      <c r="O172" s="83"/>
      <c r="P172" s="83"/>
      <c r="Q172" s="83"/>
      <c r="R172" s="83"/>
      <c r="S172" s="83"/>
      <c r="T172" s="84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156</v>
      </c>
      <c r="AU172" s="16" t="s">
        <v>14</v>
      </c>
    </row>
    <row r="173" s="2" customFormat="1">
      <c r="A173" s="37"/>
      <c r="B173" s="38"/>
      <c r="C173" s="39"/>
      <c r="D173" s="214" t="s">
        <v>158</v>
      </c>
      <c r="E173" s="39"/>
      <c r="F173" s="215" t="s">
        <v>233</v>
      </c>
      <c r="G173" s="39"/>
      <c r="H173" s="39"/>
      <c r="I173" s="211"/>
      <c r="J173" s="39"/>
      <c r="K173" s="39"/>
      <c r="L173" s="43"/>
      <c r="M173" s="212"/>
      <c r="N173" s="213"/>
      <c r="O173" s="83"/>
      <c r="P173" s="83"/>
      <c r="Q173" s="83"/>
      <c r="R173" s="83"/>
      <c r="S173" s="83"/>
      <c r="T173" s="84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158</v>
      </c>
      <c r="AU173" s="16" t="s">
        <v>14</v>
      </c>
    </row>
    <row r="174" s="12" customFormat="1">
      <c r="A174" s="12"/>
      <c r="B174" s="216"/>
      <c r="C174" s="217"/>
      <c r="D174" s="209" t="s">
        <v>160</v>
      </c>
      <c r="E174" s="218" t="s">
        <v>19</v>
      </c>
      <c r="F174" s="219" t="s">
        <v>450</v>
      </c>
      <c r="G174" s="217"/>
      <c r="H174" s="218" t="s">
        <v>19</v>
      </c>
      <c r="I174" s="220"/>
      <c r="J174" s="217"/>
      <c r="K174" s="217"/>
      <c r="L174" s="221"/>
      <c r="M174" s="222"/>
      <c r="N174" s="223"/>
      <c r="O174" s="223"/>
      <c r="P174" s="223"/>
      <c r="Q174" s="223"/>
      <c r="R174" s="223"/>
      <c r="S174" s="223"/>
      <c r="T174" s="224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T174" s="225" t="s">
        <v>160</v>
      </c>
      <c r="AU174" s="225" t="s">
        <v>14</v>
      </c>
      <c r="AV174" s="12" t="s">
        <v>14</v>
      </c>
      <c r="AW174" s="12" t="s">
        <v>35</v>
      </c>
      <c r="AX174" s="12" t="s">
        <v>76</v>
      </c>
      <c r="AY174" s="225" t="s">
        <v>149</v>
      </c>
    </row>
    <row r="175" s="13" customFormat="1">
      <c r="A175" s="13"/>
      <c r="B175" s="226"/>
      <c r="C175" s="227"/>
      <c r="D175" s="209" t="s">
        <v>160</v>
      </c>
      <c r="E175" s="228" t="s">
        <v>94</v>
      </c>
      <c r="F175" s="229" t="s">
        <v>870</v>
      </c>
      <c r="G175" s="227"/>
      <c r="H175" s="230">
        <v>397</v>
      </c>
      <c r="I175" s="231"/>
      <c r="J175" s="227"/>
      <c r="K175" s="227"/>
      <c r="L175" s="232"/>
      <c r="M175" s="233"/>
      <c r="N175" s="234"/>
      <c r="O175" s="234"/>
      <c r="P175" s="234"/>
      <c r="Q175" s="234"/>
      <c r="R175" s="234"/>
      <c r="S175" s="234"/>
      <c r="T175" s="235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6" t="s">
        <v>160</v>
      </c>
      <c r="AU175" s="236" t="s">
        <v>14</v>
      </c>
      <c r="AV175" s="13" t="s">
        <v>96</v>
      </c>
      <c r="AW175" s="13" t="s">
        <v>35</v>
      </c>
      <c r="AX175" s="13" t="s">
        <v>76</v>
      </c>
      <c r="AY175" s="236" t="s">
        <v>149</v>
      </c>
    </row>
    <row r="176" s="13" customFormat="1">
      <c r="A176" s="13"/>
      <c r="B176" s="226"/>
      <c r="C176" s="227"/>
      <c r="D176" s="209" t="s">
        <v>160</v>
      </c>
      <c r="E176" s="228" t="s">
        <v>112</v>
      </c>
      <c r="F176" s="229" t="s">
        <v>871</v>
      </c>
      <c r="G176" s="227"/>
      <c r="H176" s="230">
        <v>116.8</v>
      </c>
      <c r="I176" s="231"/>
      <c r="J176" s="227"/>
      <c r="K176" s="227"/>
      <c r="L176" s="232"/>
      <c r="M176" s="233"/>
      <c r="N176" s="234"/>
      <c r="O176" s="234"/>
      <c r="P176" s="234"/>
      <c r="Q176" s="234"/>
      <c r="R176" s="234"/>
      <c r="S176" s="234"/>
      <c r="T176" s="235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6" t="s">
        <v>160</v>
      </c>
      <c r="AU176" s="236" t="s">
        <v>14</v>
      </c>
      <c r="AV176" s="13" t="s">
        <v>96</v>
      </c>
      <c r="AW176" s="13" t="s">
        <v>35</v>
      </c>
      <c r="AX176" s="13" t="s">
        <v>76</v>
      </c>
      <c r="AY176" s="236" t="s">
        <v>149</v>
      </c>
    </row>
    <row r="177" s="13" customFormat="1">
      <c r="A177" s="13"/>
      <c r="B177" s="226"/>
      <c r="C177" s="227"/>
      <c r="D177" s="209" t="s">
        <v>160</v>
      </c>
      <c r="E177" s="228" t="s">
        <v>278</v>
      </c>
      <c r="F177" s="229" t="s">
        <v>279</v>
      </c>
      <c r="G177" s="227"/>
      <c r="H177" s="230">
        <v>513.79999999999995</v>
      </c>
      <c r="I177" s="231"/>
      <c r="J177" s="227"/>
      <c r="K177" s="227"/>
      <c r="L177" s="232"/>
      <c r="M177" s="233"/>
      <c r="N177" s="234"/>
      <c r="O177" s="234"/>
      <c r="P177" s="234"/>
      <c r="Q177" s="234"/>
      <c r="R177" s="234"/>
      <c r="S177" s="234"/>
      <c r="T177" s="235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6" t="s">
        <v>160</v>
      </c>
      <c r="AU177" s="236" t="s">
        <v>14</v>
      </c>
      <c r="AV177" s="13" t="s">
        <v>96</v>
      </c>
      <c r="AW177" s="13" t="s">
        <v>35</v>
      </c>
      <c r="AX177" s="13" t="s">
        <v>14</v>
      </c>
      <c r="AY177" s="236" t="s">
        <v>149</v>
      </c>
    </row>
    <row r="178" s="2" customFormat="1" ht="16.5" customHeight="1">
      <c r="A178" s="37"/>
      <c r="B178" s="38"/>
      <c r="C178" s="196" t="s">
        <v>103</v>
      </c>
      <c r="D178" s="196" t="s">
        <v>150</v>
      </c>
      <c r="E178" s="197" t="s">
        <v>872</v>
      </c>
      <c r="F178" s="198" t="s">
        <v>873</v>
      </c>
      <c r="G178" s="199" t="s">
        <v>484</v>
      </c>
      <c r="H178" s="200">
        <v>7</v>
      </c>
      <c r="I178" s="201"/>
      <c r="J178" s="202">
        <f>ROUND(I178*H178,2)</f>
        <v>0</v>
      </c>
      <c r="K178" s="198" t="s">
        <v>154</v>
      </c>
      <c r="L178" s="43"/>
      <c r="M178" s="203" t="s">
        <v>19</v>
      </c>
      <c r="N178" s="204" t="s">
        <v>47</v>
      </c>
      <c r="O178" s="83"/>
      <c r="P178" s="205">
        <f>O178*H178</f>
        <v>0</v>
      </c>
      <c r="Q178" s="205">
        <v>0</v>
      </c>
      <c r="R178" s="205">
        <f>Q178*H178</f>
        <v>0</v>
      </c>
      <c r="S178" s="205">
        <v>0</v>
      </c>
      <c r="T178" s="206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07" t="s">
        <v>148</v>
      </c>
      <c r="AT178" s="207" t="s">
        <v>150</v>
      </c>
      <c r="AU178" s="207" t="s">
        <v>14</v>
      </c>
      <c r="AY178" s="16" t="s">
        <v>149</v>
      </c>
      <c r="BE178" s="208">
        <f>IF(N178="základní",J178,0)</f>
        <v>0</v>
      </c>
      <c r="BF178" s="208">
        <f>IF(N178="snížená",J178,0)</f>
        <v>0</v>
      </c>
      <c r="BG178" s="208">
        <f>IF(N178="zákl. přenesená",J178,0)</f>
        <v>0</v>
      </c>
      <c r="BH178" s="208">
        <f>IF(N178="sníž. přenesená",J178,0)</f>
        <v>0</v>
      </c>
      <c r="BI178" s="208">
        <f>IF(N178="nulová",J178,0)</f>
        <v>0</v>
      </c>
      <c r="BJ178" s="16" t="s">
        <v>14</v>
      </c>
      <c r="BK178" s="208">
        <f>ROUND(I178*H178,2)</f>
        <v>0</v>
      </c>
      <c r="BL178" s="16" t="s">
        <v>148</v>
      </c>
      <c r="BM178" s="207" t="s">
        <v>874</v>
      </c>
    </row>
    <row r="179" s="2" customFormat="1">
      <c r="A179" s="37"/>
      <c r="B179" s="38"/>
      <c r="C179" s="39"/>
      <c r="D179" s="209" t="s">
        <v>156</v>
      </c>
      <c r="E179" s="39"/>
      <c r="F179" s="210" t="s">
        <v>875</v>
      </c>
      <c r="G179" s="39"/>
      <c r="H179" s="39"/>
      <c r="I179" s="211"/>
      <c r="J179" s="39"/>
      <c r="K179" s="39"/>
      <c r="L179" s="43"/>
      <c r="M179" s="212"/>
      <c r="N179" s="213"/>
      <c r="O179" s="83"/>
      <c r="P179" s="83"/>
      <c r="Q179" s="83"/>
      <c r="R179" s="83"/>
      <c r="S179" s="83"/>
      <c r="T179" s="84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156</v>
      </c>
      <c r="AU179" s="16" t="s">
        <v>14</v>
      </c>
    </row>
    <row r="180" s="2" customFormat="1">
      <c r="A180" s="37"/>
      <c r="B180" s="38"/>
      <c r="C180" s="39"/>
      <c r="D180" s="214" t="s">
        <v>158</v>
      </c>
      <c r="E180" s="39"/>
      <c r="F180" s="215" t="s">
        <v>876</v>
      </c>
      <c r="G180" s="39"/>
      <c r="H180" s="39"/>
      <c r="I180" s="211"/>
      <c r="J180" s="39"/>
      <c r="K180" s="39"/>
      <c r="L180" s="43"/>
      <c r="M180" s="212"/>
      <c r="N180" s="213"/>
      <c r="O180" s="83"/>
      <c r="P180" s="83"/>
      <c r="Q180" s="83"/>
      <c r="R180" s="83"/>
      <c r="S180" s="83"/>
      <c r="T180" s="84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158</v>
      </c>
      <c r="AU180" s="16" t="s">
        <v>14</v>
      </c>
    </row>
    <row r="181" s="12" customFormat="1">
      <c r="A181" s="12"/>
      <c r="B181" s="216"/>
      <c r="C181" s="217"/>
      <c r="D181" s="209" t="s">
        <v>160</v>
      </c>
      <c r="E181" s="218" t="s">
        <v>19</v>
      </c>
      <c r="F181" s="219" t="s">
        <v>450</v>
      </c>
      <c r="G181" s="217"/>
      <c r="H181" s="218" t="s">
        <v>19</v>
      </c>
      <c r="I181" s="220"/>
      <c r="J181" s="217"/>
      <c r="K181" s="217"/>
      <c r="L181" s="221"/>
      <c r="M181" s="222"/>
      <c r="N181" s="223"/>
      <c r="O181" s="223"/>
      <c r="P181" s="223"/>
      <c r="Q181" s="223"/>
      <c r="R181" s="223"/>
      <c r="S181" s="223"/>
      <c r="T181" s="224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T181" s="225" t="s">
        <v>160</v>
      </c>
      <c r="AU181" s="225" t="s">
        <v>14</v>
      </c>
      <c r="AV181" s="12" t="s">
        <v>14</v>
      </c>
      <c r="AW181" s="12" t="s">
        <v>35</v>
      </c>
      <c r="AX181" s="12" t="s">
        <v>76</v>
      </c>
      <c r="AY181" s="225" t="s">
        <v>149</v>
      </c>
    </row>
    <row r="182" s="13" customFormat="1">
      <c r="A182" s="13"/>
      <c r="B182" s="226"/>
      <c r="C182" s="227"/>
      <c r="D182" s="209" t="s">
        <v>160</v>
      </c>
      <c r="E182" s="228" t="s">
        <v>97</v>
      </c>
      <c r="F182" s="229" t="s">
        <v>820</v>
      </c>
      <c r="G182" s="227"/>
      <c r="H182" s="230">
        <v>7</v>
      </c>
      <c r="I182" s="231"/>
      <c r="J182" s="227"/>
      <c r="K182" s="227"/>
      <c r="L182" s="232"/>
      <c r="M182" s="233"/>
      <c r="N182" s="234"/>
      <c r="O182" s="234"/>
      <c r="P182" s="234"/>
      <c r="Q182" s="234"/>
      <c r="R182" s="234"/>
      <c r="S182" s="234"/>
      <c r="T182" s="235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6" t="s">
        <v>160</v>
      </c>
      <c r="AU182" s="236" t="s">
        <v>14</v>
      </c>
      <c r="AV182" s="13" t="s">
        <v>96</v>
      </c>
      <c r="AW182" s="13" t="s">
        <v>35</v>
      </c>
      <c r="AX182" s="13" t="s">
        <v>76</v>
      </c>
      <c r="AY182" s="236" t="s">
        <v>149</v>
      </c>
    </row>
    <row r="183" s="13" customFormat="1">
      <c r="A183" s="13"/>
      <c r="B183" s="226"/>
      <c r="C183" s="227"/>
      <c r="D183" s="209" t="s">
        <v>160</v>
      </c>
      <c r="E183" s="228" t="s">
        <v>287</v>
      </c>
      <c r="F183" s="229" t="s">
        <v>288</v>
      </c>
      <c r="G183" s="227"/>
      <c r="H183" s="230">
        <v>7</v>
      </c>
      <c r="I183" s="231"/>
      <c r="J183" s="227"/>
      <c r="K183" s="227"/>
      <c r="L183" s="232"/>
      <c r="M183" s="233"/>
      <c r="N183" s="234"/>
      <c r="O183" s="234"/>
      <c r="P183" s="234"/>
      <c r="Q183" s="234"/>
      <c r="R183" s="234"/>
      <c r="S183" s="234"/>
      <c r="T183" s="235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6" t="s">
        <v>160</v>
      </c>
      <c r="AU183" s="236" t="s">
        <v>14</v>
      </c>
      <c r="AV183" s="13" t="s">
        <v>96</v>
      </c>
      <c r="AW183" s="13" t="s">
        <v>35</v>
      </c>
      <c r="AX183" s="13" t="s">
        <v>14</v>
      </c>
      <c r="AY183" s="236" t="s">
        <v>149</v>
      </c>
    </row>
    <row r="184" s="2" customFormat="1" ht="16.5" customHeight="1">
      <c r="A184" s="37"/>
      <c r="B184" s="38"/>
      <c r="C184" s="196" t="s">
        <v>7</v>
      </c>
      <c r="D184" s="196" t="s">
        <v>150</v>
      </c>
      <c r="E184" s="197" t="s">
        <v>877</v>
      </c>
      <c r="F184" s="198" t="s">
        <v>878</v>
      </c>
      <c r="G184" s="199" t="s">
        <v>484</v>
      </c>
      <c r="H184" s="200">
        <v>4</v>
      </c>
      <c r="I184" s="201"/>
      <c r="J184" s="202">
        <f>ROUND(I184*H184,2)</f>
        <v>0</v>
      </c>
      <c r="K184" s="198" t="s">
        <v>154</v>
      </c>
      <c r="L184" s="43"/>
      <c r="M184" s="203" t="s">
        <v>19</v>
      </c>
      <c r="N184" s="204" t="s">
        <v>47</v>
      </c>
      <c r="O184" s="83"/>
      <c r="P184" s="205">
        <f>O184*H184</f>
        <v>0</v>
      </c>
      <c r="Q184" s="205">
        <v>0</v>
      </c>
      <c r="R184" s="205">
        <f>Q184*H184</f>
        <v>0</v>
      </c>
      <c r="S184" s="205">
        <v>0</v>
      </c>
      <c r="T184" s="206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07" t="s">
        <v>148</v>
      </c>
      <c r="AT184" s="207" t="s">
        <v>150</v>
      </c>
      <c r="AU184" s="207" t="s">
        <v>14</v>
      </c>
      <c r="AY184" s="16" t="s">
        <v>149</v>
      </c>
      <c r="BE184" s="208">
        <f>IF(N184="základní",J184,0)</f>
        <v>0</v>
      </c>
      <c r="BF184" s="208">
        <f>IF(N184="snížená",J184,0)</f>
        <v>0</v>
      </c>
      <c r="BG184" s="208">
        <f>IF(N184="zákl. přenesená",J184,0)</f>
        <v>0</v>
      </c>
      <c r="BH184" s="208">
        <f>IF(N184="sníž. přenesená",J184,0)</f>
        <v>0</v>
      </c>
      <c r="BI184" s="208">
        <f>IF(N184="nulová",J184,0)</f>
        <v>0</v>
      </c>
      <c r="BJ184" s="16" t="s">
        <v>14</v>
      </c>
      <c r="BK184" s="208">
        <f>ROUND(I184*H184,2)</f>
        <v>0</v>
      </c>
      <c r="BL184" s="16" t="s">
        <v>148</v>
      </c>
      <c r="BM184" s="207" t="s">
        <v>879</v>
      </c>
    </row>
    <row r="185" s="2" customFormat="1">
      <c r="A185" s="37"/>
      <c r="B185" s="38"/>
      <c r="C185" s="39"/>
      <c r="D185" s="209" t="s">
        <v>156</v>
      </c>
      <c r="E185" s="39"/>
      <c r="F185" s="210" t="s">
        <v>880</v>
      </c>
      <c r="G185" s="39"/>
      <c r="H185" s="39"/>
      <c r="I185" s="211"/>
      <c r="J185" s="39"/>
      <c r="K185" s="39"/>
      <c r="L185" s="43"/>
      <c r="M185" s="212"/>
      <c r="N185" s="213"/>
      <c r="O185" s="83"/>
      <c r="P185" s="83"/>
      <c r="Q185" s="83"/>
      <c r="R185" s="83"/>
      <c r="S185" s="83"/>
      <c r="T185" s="84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156</v>
      </c>
      <c r="AU185" s="16" t="s">
        <v>14</v>
      </c>
    </row>
    <row r="186" s="2" customFormat="1">
      <c r="A186" s="37"/>
      <c r="B186" s="38"/>
      <c r="C186" s="39"/>
      <c r="D186" s="214" t="s">
        <v>158</v>
      </c>
      <c r="E186" s="39"/>
      <c r="F186" s="215" t="s">
        <v>881</v>
      </c>
      <c r="G186" s="39"/>
      <c r="H186" s="39"/>
      <c r="I186" s="211"/>
      <c r="J186" s="39"/>
      <c r="K186" s="39"/>
      <c r="L186" s="43"/>
      <c r="M186" s="212"/>
      <c r="N186" s="213"/>
      <c r="O186" s="83"/>
      <c r="P186" s="83"/>
      <c r="Q186" s="83"/>
      <c r="R186" s="83"/>
      <c r="S186" s="83"/>
      <c r="T186" s="84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6" t="s">
        <v>158</v>
      </c>
      <c r="AU186" s="16" t="s">
        <v>14</v>
      </c>
    </row>
    <row r="187" s="12" customFormat="1">
      <c r="A187" s="12"/>
      <c r="B187" s="216"/>
      <c r="C187" s="217"/>
      <c r="D187" s="209" t="s">
        <v>160</v>
      </c>
      <c r="E187" s="218" t="s">
        <v>19</v>
      </c>
      <c r="F187" s="219" t="s">
        <v>450</v>
      </c>
      <c r="G187" s="217"/>
      <c r="H187" s="218" t="s">
        <v>19</v>
      </c>
      <c r="I187" s="220"/>
      <c r="J187" s="217"/>
      <c r="K187" s="217"/>
      <c r="L187" s="221"/>
      <c r="M187" s="222"/>
      <c r="N187" s="223"/>
      <c r="O187" s="223"/>
      <c r="P187" s="223"/>
      <c r="Q187" s="223"/>
      <c r="R187" s="223"/>
      <c r="S187" s="223"/>
      <c r="T187" s="224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T187" s="225" t="s">
        <v>160</v>
      </c>
      <c r="AU187" s="225" t="s">
        <v>14</v>
      </c>
      <c r="AV187" s="12" t="s">
        <v>14</v>
      </c>
      <c r="AW187" s="12" t="s">
        <v>35</v>
      </c>
      <c r="AX187" s="12" t="s">
        <v>76</v>
      </c>
      <c r="AY187" s="225" t="s">
        <v>149</v>
      </c>
    </row>
    <row r="188" s="13" customFormat="1">
      <c r="A188" s="13"/>
      <c r="B188" s="226"/>
      <c r="C188" s="227"/>
      <c r="D188" s="209" t="s">
        <v>160</v>
      </c>
      <c r="E188" s="228" t="s">
        <v>100</v>
      </c>
      <c r="F188" s="229" t="s">
        <v>826</v>
      </c>
      <c r="G188" s="227"/>
      <c r="H188" s="230">
        <v>4</v>
      </c>
      <c r="I188" s="231"/>
      <c r="J188" s="227"/>
      <c r="K188" s="227"/>
      <c r="L188" s="232"/>
      <c r="M188" s="233"/>
      <c r="N188" s="234"/>
      <c r="O188" s="234"/>
      <c r="P188" s="234"/>
      <c r="Q188" s="234"/>
      <c r="R188" s="234"/>
      <c r="S188" s="234"/>
      <c r="T188" s="235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6" t="s">
        <v>160</v>
      </c>
      <c r="AU188" s="236" t="s">
        <v>14</v>
      </c>
      <c r="AV188" s="13" t="s">
        <v>96</v>
      </c>
      <c r="AW188" s="13" t="s">
        <v>35</v>
      </c>
      <c r="AX188" s="13" t="s">
        <v>76</v>
      </c>
      <c r="AY188" s="236" t="s">
        <v>149</v>
      </c>
    </row>
    <row r="189" s="13" customFormat="1">
      <c r="A189" s="13"/>
      <c r="B189" s="226"/>
      <c r="C189" s="227"/>
      <c r="D189" s="209" t="s">
        <v>160</v>
      </c>
      <c r="E189" s="228" t="s">
        <v>296</v>
      </c>
      <c r="F189" s="229" t="s">
        <v>297</v>
      </c>
      <c r="G189" s="227"/>
      <c r="H189" s="230">
        <v>4</v>
      </c>
      <c r="I189" s="231"/>
      <c r="J189" s="227"/>
      <c r="K189" s="227"/>
      <c r="L189" s="232"/>
      <c r="M189" s="233"/>
      <c r="N189" s="234"/>
      <c r="O189" s="234"/>
      <c r="P189" s="234"/>
      <c r="Q189" s="234"/>
      <c r="R189" s="234"/>
      <c r="S189" s="234"/>
      <c r="T189" s="235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6" t="s">
        <v>160</v>
      </c>
      <c r="AU189" s="236" t="s">
        <v>14</v>
      </c>
      <c r="AV189" s="13" t="s">
        <v>96</v>
      </c>
      <c r="AW189" s="13" t="s">
        <v>35</v>
      </c>
      <c r="AX189" s="13" t="s">
        <v>14</v>
      </c>
      <c r="AY189" s="236" t="s">
        <v>149</v>
      </c>
    </row>
    <row r="190" s="2" customFormat="1" ht="16.5" customHeight="1">
      <c r="A190" s="37"/>
      <c r="B190" s="38"/>
      <c r="C190" s="196" t="s">
        <v>344</v>
      </c>
      <c r="D190" s="196" t="s">
        <v>150</v>
      </c>
      <c r="E190" s="197" t="s">
        <v>882</v>
      </c>
      <c r="F190" s="198" t="s">
        <v>883</v>
      </c>
      <c r="G190" s="199" t="s">
        <v>484</v>
      </c>
      <c r="H190" s="200">
        <v>7</v>
      </c>
      <c r="I190" s="201"/>
      <c r="J190" s="202">
        <f>ROUND(I190*H190,2)</f>
        <v>0</v>
      </c>
      <c r="K190" s="198" t="s">
        <v>154</v>
      </c>
      <c r="L190" s="43"/>
      <c r="M190" s="203" t="s">
        <v>19</v>
      </c>
      <c r="N190" s="204" t="s">
        <v>47</v>
      </c>
      <c r="O190" s="83"/>
      <c r="P190" s="205">
        <f>O190*H190</f>
        <v>0</v>
      </c>
      <c r="Q190" s="205">
        <v>0</v>
      </c>
      <c r="R190" s="205">
        <f>Q190*H190</f>
        <v>0</v>
      </c>
      <c r="S190" s="205">
        <v>0</v>
      </c>
      <c r="T190" s="206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07" t="s">
        <v>148</v>
      </c>
      <c r="AT190" s="207" t="s">
        <v>150</v>
      </c>
      <c r="AU190" s="207" t="s">
        <v>14</v>
      </c>
      <c r="AY190" s="16" t="s">
        <v>149</v>
      </c>
      <c r="BE190" s="208">
        <f>IF(N190="základní",J190,0)</f>
        <v>0</v>
      </c>
      <c r="BF190" s="208">
        <f>IF(N190="snížená",J190,0)</f>
        <v>0</v>
      </c>
      <c r="BG190" s="208">
        <f>IF(N190="zákl. přenesená",J190,0)</f>
        <v>0</v>
      </c>
      <c r="BH190" s="208">
        <f>IF(N190="sníž. přenesená",J190,0)</f>
        <v>0</v>
      </c>
      <c r="BI190" s="208">
        <f>IF(N190="nulová",J190,0)</f>
        <v>0</v>
      </c>
      <c r="BJ190" s="16" t="s">
        <v>14</v>
      </c>
      <c r="BK190" s="208">
        <f>ROUND(I190*H190,2)</f>
        <v>0</v>
      </c>
      <c r="BL190" s="16" t="s">
        <v>148</v>
      </c>
      <c r="BM190" s="207" t="s">
        <v>884</v>
      </c>
    </row>
    <row r="191" s="2" customFormat="1">
      <c r="A191" s="37"/>
      <c r="B191" s="38"/>
      <c r="C191" s="39"/>
      <c r="D191" s="209" t="s">
        <v>156</v>
      </c>
      <c r="E191" s="39"/>
      <c r="F191" s="210" t="s">
        <v>885</v>
      </c>
      <c r="G191" s="39"/>
      <c r="H191" s="39"/>
      <c r="I191" s="211"/>
      <c r="J191" s="39"/>
      <c r="K191" s="39"/>
      <c r="L191" s="43"/>
      <c r="M191" s="212"/>
      <c r="N191" s="213"/>
      <c r="O191" s="83"/>
      <c r="P191" s="83"/>
      <c r="Q191" s="83"/>
      <c r="R191" s="83"/>
      <c r="S191" s="83"/>
      <c r="T191" s="84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16" t="s">
        <v>156</v>
      </c>
      <c r="AU191" s="16" t="s">
        <v>14</v>
      </c>
    </row>
    <row r="192" s="2" customFormat="1">
      <c r="A192" s="37"/>
      <c r="B192" s="38"/>
      <c r="C192" s="39"/>
      <c r="D192" s="214" t="s">
        <v>158</v>
      </c>
      <c r="E192" s="39"/>
      <c r="F192" s="215" t="s">
        <v>886</v>
      </c>
      <c r="G192" s="39"/>
      <c r="H192" s="39"/>
      <c r="I192" s="211"/>
      <c r="J192" s="39"/>
      <c r="K192" s="39"/>
      <c r="L192" s="43"/>
      <c r="M192" s="212"/>
      <c r="N192" s="213"/>
      <c r="O192" s="83"/>
      <c r="P192" s="83"/>
      <c r="Q192" s="83"/>
      <c r="R192" s="83"/>
      <c r="S192" s="83"/>
      <c r="T192" s="84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158</v>
      </c>
      <c r="AU192" s="16" t="s">
        <v>14</v>
      </c>
    </row>
    <row r="193" s="12" customFormat="1">
      <c r="A193" s="12"/>
      <c r="B193" s="216"/>
      <c r="C193" s="217"/>
      <c r="D193" s="209" t="s">
        <v>160</v>
      </c>
      <c r="E193" s="218" t="s">
        <v>19</v>
      </c>
      <c r="F193" s="219" t="s">
        <v>450</v>
      </c>
      <c r="G193" s="217"/>
      <c r="H193" s="218" t="s">
        <v>19</v>
      </c>
      <c r="I193" s="220"/>
      <c r="J193" s="217"/>
      <c r="K193" s="217"/>
      <c r="L193" s="221"/>
      <c r="M193" s="222"/>
      <c r="N193" s="223"/>
      <c r="O193" s="223"/>
      <c r="P193" s="223"/>
      <c r="Q193" s="223"/>
      <c r="R193" s="223"/>
      <c r="S193" s="223"/>
      <c r="T193" s="224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T193" s="225" t="s">
        <v>160</v>
      </c>
      <c r="AU193" s="225" t="s">
        <v>14</v>
      </c>
      <c r="AV193" s="12" t="s">
        <v>14</v>
      </c>
      <c r="AW193" s="12" t="s">
        <v>35</v>
      </c>
      <c r="AX193" s="12" t="s">
        <v>76</v>
      </c>
      <c r="AY193" s="225" t="s">
        <v>149</v>
      </c>
    </row>
    <row r="194" s="13" customFormat="1">
      <c r="A194" s="13"/>
      <c r="B194" s="226"/>
      <c r="C194" s="227"/>
      <c r="D194" s="209" t="s">
        <v>160</v>
      </c>
      <c r="E194" s="228" t="s">
        <v>304</v>
      </c>
      <c r="F194" s="229" t="s">
        <v>820</v>
      </c>
      <c r="G194" s="227"/>
      <c r="H194" s="230">
        <v>7</v>
      </c>
      <c r="I194" s="231"/>
      <c r="J194" s="227"/>
      <c r="K194" s="227"/>
      <c r="L194" s="232"/>
      <c r="M194" s="233"/>
      <c r="N194" s="234"/>
      <c r="O194" s="234"/>
      <c r="P194" s="234"/>
      <c r="Q194" s="234"/>
      <c r="R194" s="234"/>
      <c r="S194" s="234"/>
      <c r="T194" s="235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6" t="s">
        <v>160</v>
      </c>
      <c r="AU194" s="236" t="s">
        <v>14</v>
      </c>
      <c r="AV194" s="13" t="s">
        <v>96</v>
      </c>
      <c r="AW194" s="13" t="s">
        <v>35</v>
      </c>
      <c r="AX194" s="13" t="s">
        <v>76</v>
      </c>
      <c r="AY194" s="236" t="s">
        <v>149</v>
      </c>
    </row>
    <row r="195" s="13" customFormat="1">
      <c r="A195" s="13"/>
      <c r="B195" s="226"/>
      <c r="C195" s="227"/>
      <c r="D195" s="209" t="s">
        <v>160</v>
      </c>
      <c r="E195" s="228" t="s">
        <v>306</v>
      </c>
      <c r="F195" s="229" t="s">
        <v>307</v>
      </c>
      <c r="G195" s="227"/>
      <c r="H195" s="230">
        <v>7</v>
      </c>
      <c r="I195" s="231"/>
      <c r="J195" s="227"/>
      <c r="K195" s="227"/>
      <c r="L195" s="232"/>
      <c r="M195" s="233"/>
      <c r="N195" s="234"/>
      <c r="O195" s="234"/>
      <c r="P195" s="234"/>
      <c r="Q195" s="234"/>
      <c r="R195" s="234"/>
      <c r="S195" s="234"/>
      <c r="T195" s="235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6" t="s">
        <v>160</v>
      </c>
      <c r="AU195" s="236" t="s">
        <v>14</v>
      </c>
      <c r="AV195" s="13" t="s">
        <v>96</v>
      </c>
      <c r="AW195" s="13" t="s">
        <v>35</v>
      </c>
      <c r="AX195" s="13" t="s">
        <v>14</v>
      </c>
      <c r="AY195" s="236" t="s">
        <v>149</v>
      </c>
    </row>
    <row r="196" s="2" customFormat="1" ht="16.5" customHeight="1">
      <c r="A196" s="37"/>
      <c r="B196" s="38"/>
      <c r="C196" s="196" t="s">
        <v>353</v>
      </c>
      <c r="D196" s="196" t="s">
        <v>150</v>
      </c>
      <c r="E196" s="197" t="s">
        <v>887</v>
      </c>
      <c r="F196" s="198" t="s">
        <v>888</v>
      </c>
      <c r="G196" s="199" t="s">
        <v>484</v>
      </c>
      <c r="H196" s="200">
        <v>4</v>
      </c>
      <c r="I196" s="201"/>
      <c r="J196" s="202">
        <f>ROUND(I196*H196,2)</f>
        <v>0</v>
      </c>
      <c r="K196" s="198" t="s">
        <v>154</v>
      </c>
      <c r="L196" s="43"/>
      <c r="M196" s="203" t="s">
        <v>19</v>
      </c>
      <c r="N196" s="204" t="s">
        <v>47</v>
      </c>
      <c r="O196" s="83"/>
      <c r="P196" s="205">
        <f>O196*H196</f>
        <v>0</v>
      </c>
      <c r="Q196" s="205">
        <v>0</v>
      </c>
      <c r="R196" s="205">
        <f>Q196*H196</f>
        <v>0</v>
      </c>
      <c r="S196" s="205">
        <v>0</v>
      </c>
      <c r="T196" s="206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07" t="s">
        <v>148</v>
      </c>
      <c r="AT196" s="207" t="s">
        <v>150</v>
      </c>
      <c r="AU196" s="207" t="s">
        <v>14</v>
      </c>
      <c r="AY196" s="16" t="s">
        <v>149</v>
      </c>
      <c r="BE196" s="208">
        <f>IF(N196="základní",J196,0)</f>
        <v>0</v>
      </c>
      <c r="BF196" s="208">
        <f>IF(N196="snížená",J196,0)</f>
        <v>0</v>
      </c>
      <c r="BG196" s="208">
        <f>IF(N196="zákl. přenesená",J196,0)</f>
        <v>0</v>
      </c>
      <c r="BH196" s="208">
        <f>IF(N196="sníž. přenesená",J196,0)</f>
        <v>0</v>
      </c>
      <c r="BI196" s="208">
        <f>IF(N196="nulová",J196,0)</f>
        <v>0</v>
      </c>
      <c r="BJ196" s="16" t="s">
        <v>14</v>
      </c>
      <c r="BK196" s="208">
        <f>ROUND(I196*H196,2)</f>
        <v>0</v>
      </c>
      <c r="BL196" s="16" t="s">
        <v>148</v>
      </c>
      <c r="BM196" s="207" t="s">
        <v>889</v>
      </c>
    </row>
    <row r="197" s="2" customFormat="1">
      <c r="A197" s="37"/>
      <c r="B197" s="38"/>
      <c r="C197" s="39"/>
      <c r="D197" s="209" t="s">
        <v>156</v>
      </c>
      <c r="E197" s="39"/>
      <c r="F197" s="210" t="s">
        <v>890</v>
      </c>
      <c r="G197" s="39"/>
      <c r="H197" s="39"/>
      <c r="I197" s="211"/>
      <c r="J197" s="39"/>
      <c r="K197" s="39"/>
      <c r="L197" s="43"/>
      <c r="M197" s="212"/>
      <c r="N197" s="213"/>
      <c r="O197" s="83"/>
      <c r="P197" s="83"/>
      <c r="Q197" s="83"/>
      <c r="R197" s="83"/>
      <c r="S197" s="83"/>
      <c r="T197" s="84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6" t="s">
        <v>156</v>
      </c>
      <c r="AU197" s="16" t="s">
        <v>14</v>
      </c>
    </row>
    <row r="198" s="2" customFormat="1">
      <c r="A198" s="37"/>
      <c r="B198" s="38"/>
      <c r="C198" s="39"/>
      <c r="D198" s="214" t="s">
        <v>158</v>
      </c>
      <c r="E198" s="39"/>
      <c r="F198" s="215" t="s">
        <v>891</v>
      </c>
      <c r="G198" s="39"/>
      <c r="H198" s="39"/>
      <c r="I198" s="211"/>
      <c r="J198" s="39"/>
      <c r="K198" s="39"/>
      <c r="L198" s="43"/>
      <c r="M198" s="212"/>
      <c r="N198" s="213"/>
      <c r="O198" s="83"/>
      <c r="P198" s="83"/>
      <c r="Q198" s="83"/>
      <c r="R198" s="83"/>
      <c r="S198" s="83"/>
      <c r="T198" s="84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158</v>
      </c>
      <c r="AU198" s="16" t="s">
        <v>14</v>
      </c>
    </row>
    <row r="199" s="12" customFormat="1">
      <c r="A199" s="12"/>
      <c r="B199" s="216"/>
      <c r="C199" s="217"/>
      <c r="D199" s="209" t="s">
        <v>160</v>
      </c>
      <c r="E199" s="218" t="s">
        <v>19</v>
      </c>
      <c r="F199" s="219" t="s">
        <v>450</v>
      </c>
      <c r="G199" s="217"/>
      <c r="H199" s="218" t="s">
        <v>19</v>
      </c>
      <c r="I199" s="220"/>
      <c r="J199" s="217"/>
      <c r="K199" s="217"/>
      <c r="L199" s="221"/>
      <c r="M199" s="222"/>
      <c r="N199" s="223"/>
      <c r="O199" s="223"/>
      <c r="P199" s="223"/>
      <c r="Q199" s="223"/>
      <c r="R199" s="223"/>
      <c r="S199" s="223"/>
      <c r="T199" s="224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T199" s="225" t="s">
        <v>160</v>
      </c>
      <c r="AU199" s="225" t="s">
        <v>14</v>
      </c>
      <c r="AV199" s="12" t="s">
        <v>14</v>
      </c>
      <c r="AW199" s="12" t="s">
        <v>35</v>
      </c>
      <c r="AX199" s="12" t="s">
        <v>76</v>
      </c>
      <c r="AY199" s="225" t="s">
        <v>149</v>
      </c>
    </row>
    <row r="200" s="13" customFormat="1">
      <c r="A200" s="13"/>
      <c r="B200" s="226"/>
      <c r="C200" s="227"/>
      <c r="D200" s="209" t="s">
        <v>160</v>
      </c>
      <c r="E200" s="228" t="s">
        <v>316</v>
      </c>
      <c r="F200" s="229" t="s">
        <v>826</v>
      </c>
      <c r="G200" s="227"/>
      <c r="H200" s="230">
        <v>4</v>
      </c>
      <c r="I200" s="231"/>
      <c r="J200" s="227"/>
      <c r="K200" s="227"/>
      <c r="L200" s="232"/>
      <c r="M200" s="233"/>
      <c r="N200" s="234"/>
      <c r="O200" s="234"/>
      <c r="P200" s="234"/>
      <c r="Q200" s="234"/>
      <c r="R200" s="234"/>
      <c r="S200" s="234"/>
      <c r="T200" s="235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6" t="s">
        <v>160</v>
      </c>
      <c r="AU200" s="236" t="s">
        <v>14</v>
      </c>
      <c r="AV200" s="13" t="s">
        <v>96</v>
      </c>
      <c r="AW200" s="13" t="s">
        <v>35</v>
      </c>
      <c r="AX200" s="13" t="s">
        <v>76</v>
      </c>
      <c r="AY200" s="236" t="s">
        <v>149</v>
      </c>
    </row>
    <row r="201" s="13" customFormat="1">
      <c r="A201" s="13"/>
      <c r="B201" s="226"/>
      <c r="C201" s="227"/>
      <c r="D201" s="209" t="s">
        <v>160</v>
      </c>
      <c r="E201" s="228" t="s">
        <v>318</v>
      </c>
      <c r="F201" s="229" t="s">
        <v>319</v>
      </c>
      <c r="G201" s="227"/>
      <c r="H201" s="230">
        <v>4</v>
      </c>
      <c r="I201" s="231"/>
      <c r="J201" s="227"/>
      <c r="K201" s="227"/>
      <c r="L201" s="232"/>
      <c r="M201" s="233"/>
      <c r="N201" s="234"/>
      <c r="O201" s="234"/>
      <c r="P201" s="234"/>
      <c r="Q201" s="234"/>
      <c r="R201" s="234"/>
      <c r="S201" s="234"/>
      <c r="T201" s="235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6" t="s">
        <v>160</v>
      </c>
      <c r="AU201" s="236" t="s">
        <v>14</v>
      </c>
      <c r="AV201" s="13" t="s">
        <v>96</v>
      </c>
      <c r="AW201" s="13" t="s">
        <v>35</v>
      </c>
      <c r="AX201" s="13" t="s">
        <v>14</v>
      </c>
      <c r="AY201" s="236" t="s">
        <v>149</v>
      </c>
    </row>
    <row r="202" s="2" customFormat="1" ht="16.5" customHeight="1">
      <c r="A202" s="37"/>
      <c r="B202" s="38"/>
      <c r="C202" s="196" t="s">
        <v>363</v>
      </c>
      <c r="D202" s="196" t="s">
        <v>150</v>
      </c>
      <c r="E202" s="197" t="s">
        <v>892</v>
      </c>
      <c r="F202" s="198" t="s">
        <v>893</v>
      </c>
      <c r="G202" s="199" t="s">
        <v>484</v>
      </c>
      <c r="H202" s="200">
        <v>7</v>
      </c>
      <c r="I202" s="201"/>
      <c r="J202" s="202">
        <f>ROUND(I202*H202,2)</f>
        <v>0</v>
      </c>
      <c r="K202" s="198" t="s">
        <v>154</v>
      </c>
      <c r="L202" s="43"/>
      <c r="M202" s="203" t="s">
        <v>19</v>
      </c>
      <c r="N202" s="204" t="s">
        <v>47</v>
      </c>
      <c r="O202" s="83"/>
      <c r="P202" s="205">
        <f>O202*H202</f>
        <v>0</v>
      </c>
      <c r="Q202" s="205">
        <v>0</v>
      </c>
      <c r="R202" s="205">
        <f>Q202*H202</f>
        <v>0</v>
      </c>
      <c r="S202" s="205">
        <v>0</v>
      </c>
      <c r="T202" s="206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07" t="s">
        <v>148</v>
      </c>
      <c r="AT202" s="207" t="s">
        <v>150</v>
      </c>
      <c r="AU202" s="207" t="s">
        <v>14</v>
      </c>
      <c r="AY202" s="16" t="s">
        <v>149</v>
      </c>
      <c r="BE202" s="208">
        <f>IF(N202="základní",J202,0)</f>
        <v>0</v>
      </c>
      <c r="BF202" s="208">
        <f>IF(N202="snížená",J202,0)</f>
        <v>0</v>
      </c>
      <c r="BG202" s="208">
        <f>IF(N202="zákl. přenesená",J202,0)</f>
        <v>0</v>
      </c>
      <c r="BH202" s="208">
        <f>IF(N202="sníž. přenesená",J202,0)</f>
        <v>0</v>
      </c>
      <c r="BI202" s="208">
        <f>IF(N202="nulová",J202,0)</f>
        <v>0</v>
      </c>
      <c r="BJ202" s="16" t="s">
        <v>14</v>
      </c>
      <c r="BK202" s="208">
        <f>ROUND(I202*H202,2)</f>
        <v>0</v>
      </c>
      <c r="BL202" s="16" t="s">
        <v>148</v>
      </c>
      <c r="BM202" s="207" t="s">
        <v>894</v>
      </c>
    </row>
    <row r="203" s="2" customFormat="1">
      <c r="A203" s="37"/>
      <c r="B203" s="38"/>
      <c r="C203" s="39"/>
      <c r="D203" s="209" t="s">
        <v>156</v>
      </c>
      <c r="E203" s="39"/>
      <c r="F203" s="210" t="s">
        <v>895</v>
      </c>
      <c r="G203" s="39"/>
      <c r="H203" s="39"/>
      <c r="I203" s="211"/>
      <c r="J203" s="39"/>
      <c r="K203" s="39"/>
      <c r="L203" s="43"/>
      <c r="M203" s="212"/>
      <c r="N203" s="213"/>
      <c r="O203" s="83"/>
      <c r="P203" s="83"/>
      <c r="Q203" s="83"/>
      <c r="R203" s="83"/>
      <c r="S203" s="83"/>
      <c r="T203" s="84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6" t="s">
        <v>156</v>
      </c>
      <c r="AU203" s="16" t="s">
        <v>14</v>
      </c>
    </row>
    <row r="204" s="2" customFormat="1">
      <c r="A204" s="37"/>
      <c r="B204" s="38"/>
      <c r="C204" s="39"/>
      <c r="D204" s="214" t="s">
        <v>158</v>
      </c>
      <c r="E204" s="39"/>
      <c r="F204" s="215" t="s">
        <v>896</v>
      </c>
      <c r="G204" s="39"/>
      <c r="H204" s="39"/>
      <c r="I204" s="211"/>
      <c r="J204" s="39"/>
      <c r="K204" s="39"/>
      <c r="L204" s="43"/>
      <c r="M204" s="212"/>
      <c r="N204" s="213"/>
      <c r="O204" s="83"/>
      <c r="P204" s="83"/>
      <c r="Q204" s="83"/>
      <c r="R204" s="83"/>
      <c r="S204" s="83"/>
      <c r="T204" s="84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6" t="s">
        <v>158</v>
      </c>
      <c r="AU204" s="16" t="s">
        <v>14</v>
      </c>
    </row>
    <row r="205" s="12" customFormat="1">
      <c r="A205" s="12"/>
      <c r="B205" s="216"/>
      <c r="C205" s="217"/>
      <c r="D205" s="209" t="s">
        <v>160</v>
      </c>
      <c r="E205" s="218" t="s">
        <v>19</v>
      </c>
      <c r="F205" s="219" t="s">
        <v>450</v>
      </c>
      <c r="G205" s="217"/>
      <c r="H205" s="218" t="s">
        <v>19</v>
      </c>
      <c r="I205" s="220"/>
      <c r="J205" s="217"/>
      <c r="K205" s="217"/>
      <c r="L205" s="221"/>
      <c r="M205" s="222"/>
      <c r="N205" s="223"/>
      <c r="O205" s="223"/>
      <c r="P205" s="223"/>
      <c r="Q205" s="223"/>
      <c r="R205" s="223"/>
      <c r="S205" s="223"/>
      <c r="T205" s="224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T205" s="225" t="s">
        <v>160</v>
      </c>
      <c r="AU205" s="225" t="s">
        <v>14</v>
      </c>
      <c r="AV205" s="12" t="s">
        <v>14</v>
      </c>
      <c r="AW205" s="12" t="s">
        <v>35</v>
      </c>
      <c r="AX205" s="12" t="s">
        <v>76</v>
      </c>
      <c r="AY205" s="225" t="s">
        <v>149</v>
      </c>
    </row>
    <row r="206" s="13" customFormat="1">
      <c r="A206" s="13"/>
      <c r="B206" s="226"/>
      <c r="C206" s="227"/>
      <c r="D206" s="209" t="s">
        <v>160</v>
      </c>
      <c r="E206" s="228" t="s">
        <v>340</v>
      </c>
      <c r="F206" s="229" t="s">
        <v>820</v>
      </c>
      <c r="G206" s="227"/>
      <c r="H206" s="230">
        <v>7</v>
      </c>
      <c r="I206" s="231"/>
      <c r="J206" s="227"/>
      <c r="K206" s="227"/>
      <c r="L206" s="232"/>
      <c r="M206" s="233"/>
      <c r="N206" s="234"/>
      <c r="O206" s="234"/>
      <c r="P206" s="234"/>
      <c r="Q206" s="234"/>
      <c r="R206" s="234"/>
      <c r="S206" s="234"/>
      <c r="T206" s="235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6" t="s">
        <v>160</v>
      </c>
      <c r="AU206" s="236" t="s">
        <v>14</v>
      </c>
      <c r="AV206" s="13" t="s">
        <v>96</v>
      </c>
      <c r="AW206" s="13" t="s">
        <v>35</v>
      </c>
      <c r="AX206" s="13" t="s">
        <v>76</v>
      </c>
      <c r="AY206" s="236" t="s">
        <v>149</v>
      </c>
    </row>
    <row r="207" s="13" customFormat="1">
      <c r="A207" s="13"/>
      <c r="B207" s="226"/>
      <c r="C207" s="227"/>
      <c r="D207" s="209" t="s">
        <v>160</v>
      </c>
      <c r="E207" s="228" t="s">
        <v>342</v>
      </c>
      <c r="F207" s="229" t="s">
        <v>343</v>
      </c>
      <c r="G207" s="227"/>
      <c r="H207" s="230">
        <v>7</v>
      </c>
      <c r="I207" s="231"/>
      <c r="J207" s="227"/>
      <c r="K207" s="227"/>
      <c r="L207" s="232"/>
      <c r="M207" s="233"/>
      <c r="N207" s="234"/>
      <c r="O207" s="234"/>
      <c r="P207" s="234"/>
      <c r="Q207" s="234"/>
      <c r="R207" s="234"/>
      <c r="S207" s="234"/>
      <c r="T207" s="235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6" t="s">
        <v>160</v>
      </c>
      <c r="AU207" s="236" t="s">
        <v>14</v>
      </c>
      <c r="AV207" s="13" t="s">
        <v>96</v>
      </c>
      <c r="AW207" s="13" t="s">
        <v>35</v>
      </c>
      <c r="AX207" s="13" t="s">
        <v>14</v>
      </c>
      <c r="AY207" s="236" t="s">
        <v>149</v>
      </c>
    </row>
    <row r="208" s="2" customFormat="1" ht="16.5" customHeight="1">
      <c r="A208" s="37"/>
      <c r="B208" s="38"/>
      <c r="C208" s="196" t="s">
        <v>373</v>
      </c>
      <c r="D208" s="196" t="s">
        <v>150</v>
      </c>
      <c r="E208" s="197" t="s">
        <v>897</v>
      </c>
      <c r="F208" s="198" t="s">
        <v>898</v>
      </c>
      <c r="G208" s="199" t="s">
        <v>484</v>
      </c>
      <c r="H208" s="200">
        <v>4</v>
      </c>
      <c r="I208" s="201"/>
      <c r="J208" s="202">
        <f>ROUND(I208*H208,2)</f>
        <v>0</v>
      </c>
      <c r="K208" s="198" t="s">
        <v>154</v>
      </c>
      <c r="L208" s="43"/>
      <c r="M208" s="203" t="s">
        <v>19</v>
      </c>
      <c r="N208" s="204" t="s">
        <v>47</v>
      </c>
      <c r="O208" s="83"/>
      <c r="P208" s="205">
        <f>O208*H208</f>
        <v>0</v>
      </c>
      <c r="Q208" s="205">
        <v>0</v>
      </c>
      <c r="R208" s="205">
        <f>Q208*H208</f>
        <v>0</v>
      </c>
      <c r="S208" s="205">
        <v>0</v>
      </c>
      <c r="T208" s="206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07" t="s">
        <v>148</v>
      </c>
      <c r="AT208" s="207" t="s">
        <v>150</v>
      </c>
      <c r="AU208" s="207" t="s">
        <v>14</v>
      </c>
      <c r="AY208" s="16" t="s">
        <v>149</v>
      </c>
      <c r="BE208" s="208">
        <f>IF(N208="základní",J208,0)</f>
        <v>0</v>
      </c>
      <c r="BF208" s="208">
        <f>IF(N208="snížená",J208,0)</f>
        <v>0</v>
      </c>
      <c r="BG208" s="208">
        <f>IF(N208="zákl. přenesená",J208,0)</f>
        <v>0</v>
      </c>
      <c r="BH208" s="208">
        <f>IF(N208="sníž. přenesená",J208,0)</f>
        <v>0</v>
      </c>
      <c r="BI208" s="208">
        <f>IF(N208="nulová",J208,0)</f>
        <v>0</v>
      </c>
      <c r="BJ208" s="16" t="s">
        <v>14</v>
      </c>
      <c r="BK208" s="208">
        <f>ROUND(I208*H208,2)</f>
        <v>0</v>
      </c>
      <c r="BL208" s="16" t="s">
        <v>148</v>
      </c>
      <c r="BM208" s="207" t="s">
        <v>899</v>
      </c>
    </row>
    <row r="209" s="2" customFormat="1">
      <c r="A209" s="37"/>
      <c r="B209" s="38"/>
      <c r="C209" s="39"/>
      <c r="D209" s="209" t="s">
        <v>156</v>
      </c>
      <c r="E209" s="39"/>
      <c r="F209" s="210" t="s">
        <v>900</v>
      </c>
      <c r="G209" s="39"/>
      <c r="H209" s="39"/>
      <c r="I209" s="211"/>
      <c r="J209" s="39"/>
      <c r="K209" s="39"/>
      <c r="L209" s="43"/>
      <c r="M209" s="212"/>
      <c r="N209" s="213"/>
      <c r="O209" s="83"/>
      <c r="P209" s="83"/>
      <c r="Q209" s="83"/>
      <c r="R209" s="83"/>
      <c r="S209" s="83"/>
      <c r="T209" s="84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16" t="s">
        <v>156</v>
      </c>
      <c r="AU209" s="16" t="s">
        <v>14</v>
      </c>
    </row>
    <row r="210" s="2" customFormat="1">
      <c r="A210" s="37"/>
      <c r="B210" s="38"/>
      <c r="C210" s="39"/>
      <c r="D210" s="214" t="s">
        <v>158</v>
      </c>
      <c r="E210" s="39"/>
      <c r="F210" s="215" t="s">
        <v>901</v>
      </c>
      <c r="G210" s="39"/>
      <c r="H210" s="39"/>
      <c r="I210" s="211"/>
      <c r="J210" s="39"/>
      <c r="K210" s="39"/>
      <c r="L210" s="43"/>
      <c r="M210" s="212"/>
      <c r="N210" s="213"/>
      <c r="O210" s="83"/>
      <c r="P210" s="83"/>
      <c r="Q210" s="83"/>
      <c r="R210" s="83"/>
      <c r="S210" s="83"/>
      <c r="T210" s="84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6" t="s">
        <v>158</v>
      </c>
      <c r="AU210" s="16" t="s">
        <v>14</v>
      </c>
    </row>
    <row r="211" s="12" customFormat="1">
      <c r="A211" s="12"/>
      <c r="B211" s="216"/>
      <c r="C211" s="217"/>
      <c r="D211" s="209" t="s">
        <v>160</v>
      </c>
      <c r="E211" s="218" t="s">
        <v>19</v>
      </c>
      <c r="F211" s="219" t="s">
        <v>450</v>
      </c>
      <c r="G211" s="217"/>
      <c r="H211" s="218" t="s">
        <v>19</v>
      </c>
      <c r="I211" s="220"/>
      <c r="J211" s="217"/>
      <c r="K211" s="217"/>
      <c r="L211" s="221"/>
      <c r="M211" s="222"/>
      <c r="N211" s="223"/>
      <c r="O211" s="223"/>
      <c r="P211" s="223"/>
      <c r="Q211" s="223"/>
      <c r="R211" s="223"/>
      <c r="S211" s="223"/>
      <c r="T211" s="224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T211" s="225" t="s">
        <v>160</v>
      </c>
      <c r="AU211" s="225" t="s">
        <v>14</v>
      </c>
      <c r="AV211" s="12" t="s">
        <v>14</v>
      </c>
      <c r="AW211" s="12" t="s">
        <v>35</v>
      </c>
      <c r="AX211" s="12" t="s">
        <v>76</v>
      </c>
      <c r="AY211" s="225" t="s">
        <v>149</v>
      </c>
    </row>
    <row r="212" s="13" customFormat="1">
      <c r="A212" s="13"/>
      <c r="B212" s="226"/>
      <c r="C212" s="227"/>
      <c r="D212" s="209" t="s">
        <v>160</v>
      </c>
      <c r="E212" s="228" t="s">
        <v>349</v>
      </c>
      <c r="F212" s="229" t="s">
        <v>826</v>
      </c>
      <c r="G212" s="227"/>
      <c r="H212" s="230">
        <v>4</v>
      </c>
      <c r="I212" s="231"/>
      <c r="J212" s="227"/>
      <c r="K212" s="227"/>
      <c r="L212" s="232"/>
      <c r="M212" s="233"/>
      <c r="N212" s="234"/>
      <c r="O212" s="234"/>
      <c r="P212" s="234"/>
      <c r="Q212" s="234"/>
      <c r="R212" s="234"/>
      <c r="S212" s="234"/>
      <c r="T212" s="235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6" t="s">
        <v>160</v>
      </c>
      <c r="AU212" s="236" t="s">
        <v>14</v>
      </c>
      <c r="AV212" s="13" t="s">
        <v>96</v>
      </c>
      <c r="AW212" s="13" t="s">
        <v>35</v>
      </c>
      <c r="AX212" s="13" t="s">
        <v>76</v>
      </c>
      <c r="AY212" s="236" t="s">
        <v>149</v>
      </c>
    </row>
    <row r="213" s="13" customFormat="1">
      <c r="A213" s="13"/>
      <c r="B213" s="226"/>
      <c r="C213" s="227"/>
      <c r="D213" s="209" t="s">
        <v>160</v>
      </c>
      <c r="E213" s="228" t="s">
        <v>351</v>
      </c>
      <c r="F213" s="229" t="s">
        <v>352</v>
      </c>
      <c r="G213" s="227"/>
      <c r="H213" s="230">
        <v>4</v>
      </c>
      <c r="I213" s="231"/>
      <c r="J213" s="227"/>
      <c r="K213" s="227"/>
      <c r="L213" s="232"/>
      <c r="M213" s="233"/>
      <c r="N213" s="234"/>
      <c r="O213" s="234"/>
      <c r="P213" s="234"/>
      <c r="Q213" s="234"/>
      <c r="R213" s="234"/>
      <c r="S213" s="234"/>
      <c r="T213" s="235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6" t="s">
        <v>160</v>
      </c>
      <c r="AU213" s="236" t="s">
        <v>14</v>
      </c>
      <c r="AV213" s="13" t="s">
        <v>96</v>
      </c>
      <c r="AW213" s="13" t="s">
        <v>35</v>
      </c>
      <c r="AX213" s="13" t="s">
        <v>14</v>
      </c>
      <c r="AY213" s="236" t="s">
        <v>149</v>
      </c>
    </row>
    <row r="214" s="2" customFormat="1" ht="21.75" customHeight="1">
      <c r="A214" s="37"/>
      <c r="B214" s="38"/>
      <c r="C214" s="196" t="s">
        <v>383</v>
      </c>
      <c r="D214" s="196" t="s">
        <v>150</v>
      </c>
      <c r="E214" s="197" t="s">
        <v>902</v>
      </c>
      <c r="F214" s="198" t="s">
        <v>903</v>
      </c>
      <c r="G214" s="199" t="s">
        <v>484</v>
      </c>
      <c r="H214" s="200">
        <v>21</v>
      </c>
      <c r="I214" s="201"/>
      <c r="J214" s="202">
        <f>ROUND(I214*H214,2)</f>
        <v>0</v>
      </c>
      <c r="K214" s="198" t="s">
        <v>154</v>
      </c>
      <c r="L214" s="43"/>
      <c r="M214" s="203" t="s">
        <v>19</v>
      </c>
      <c r="N214" s="204" t="s">
        <v>47</v>
      </c>
      <c r="O214" s="83"/>
      <c r="P214" s="205">
        <f>O214*H214</f>
        <v>0</v>
      </c>
      <c r="Q214" s="205">
        <v>0</v>
      </c>
      <c r="R214" s="205">
        <f>Q214*H214</f>
        <v>0</v>
      </c>
      <c r="S214" s="205">
        <v>0</v>
      </c>
      <c r="T214" s="206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07" t="s">
        <v>148</v>
      </c>
      <c r="AT214" s="207" t="s">
        <v>150</v>
      </c>
      <c r="AU214" s="207" t="s">
        <v>14</v>
      </c>
      <c r="AY214" s="16" t="s">
        <v>149</v>
      </c>
      <c r="BE214" s="208">
        <f>IF(N214="základní",J214,0)</f>
        <v>0</v>
      </c>
      <c r="BF214" s="208">
        <f>IF(N214="snížená",J214,0)</f>
        <v>0</v>
      </c>
      <c r="BG214" s="208">
        <f>IF(N214="zákl. přenesená",J214,0)</f>
        <v>0</v>
      </c>
      <c r="BH214" s="208">
        <f>IF(N214="sníž. přenesená",J214,0)</f>
        <v>0</v>
      </c>
      <c r="BI214" s="208">
        <f>IF(N214="nulová",J214,0)</f>
        <v>0</v>
      </c>
      <c r="BJ214" s="16" t="s">
        <v>14</v>
      </c>
      <c r="BK214" s="208">
        <f>ROUND(I214*H214,2)</f>
        <v>0</v>
      </c>
      <c r="BL214" s="16" t="s">
        <v>148</v>
      </c>
      <c r="BM214" s="207" t="s">
        <v>904</v>
      </c>
    </row>
    <row r="215" s="2" customFormat="1">
      <c r="A215" s="37"/>
      <c r="B215" s="38"/>
      <c r="C215" s="39"/>
      <c r="D215" s="209" t="s">
        <v>156</v>
      </c>
      <c r="E215" s="39"/>
      <c r="F215" s="210" t="s">
        <v>905</v>
      </c>
      <c r="G215" s="39"/>
      <c r="H215" s="39"/>
      <c r="I215" s="211"/>
      <c r="J215" s="39"/>
      <c r="K215" s="39"/>
      <c r="L215" s="43"/>
      <c r="M215" s="212"/>
      <c r="N215" s="213"/>
      <c r="O215" s="83"/>
      <c r="P215" s="83"/>
      <c r="Q215" s="83"/>
      <c r="R215" s="83"/>
      <c r="S215" s="83"/>
      <c r="T215" s="84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T215" s="16" t="s">
        <v>156</v>
      </c>
      <c r="AU215" s="16" t="s">
        <v>14</v>
      </c>
    </row>
    <row r="216" s="2" customFormat="1">
      <c r="A216" s="37"/>
      <c r="B216" s="38"/>
      <c r="C216" s="39"/>
      <c r="D216" s="214" t="s">
        <v>158</v>
      </c>
      <c r="E216" s="39"/>
      <c r="F216" s="215" t="s">
        <v>906</v>
      </c>
      <c r="G216" s="39"/>
      <c r="H216" s="39"/>
      <c r="I216" s="211"/>
      <c r="J216" s="39"/>
      <c r="K216" s="39"/>
      <c r="L216" s="43"/>
      <c r="M216" s="212"/>
      <c r="N216" s="213"/>
      <c r="O216" s="83"/>
      <c r="P216" s="83"/>
      <c r="Q216" s="83"/>
      <c r="R216" s="83"/>
      <c r="S216" s="83"/>
      <c r="T216" s="84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6" t="s">
        <v>158</v>
      </c>
      <c r="AU216" s="16" t="s">
        <v>14</v>
      </c>
    </row>
    <row r="217" s="12" customFormat="1">
      <c r="A217" s="12"/>
      <c r="B217" s="216"/>
      <c r="C217" s="217"/>
      <c r="D217" s="209" t="s">
        <v>160</v>
      </c>
      <c r="E217" s="218" t="s">
        <v>19</v>
      </c>
      <c r="F217" s="219" t="s">
        <v>450</v>
      </c>
      <c r="G217" s="217"/>
      <c r="H217" s="218" t="s">
        <v>19</v>
      </c>
      <c r="I217" s="220"/>
      <c r="J217" s="217"/>
      <c r="K217" s="217"/>
      <c r="L217" s="221"/>
      <c r="M217" s="222"/>
      <c r="N217" s="223"/>
      <c r="O217" s="223"/>
      <c r="P217" s="223"/>
      <c r="Q217" s="223"/>
      <c r="R217" s="223"/>
      <c r="S217" s="223"/>
      <c r="T217" s="224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T217" s="225" t="s">
        <v>160</v>
      </c>
      <c r="AU217" s="225" t="s">
        <v>14</v>
      </c>
      <c r="AV217" s="12" t="s">
        <v>14</v>
      </c>
      <c r="AW217" s="12" t="s">
        <v>35</v>
      </c>
      <c r="AX217" s="12" t="s">
        <v>76</v>
      </c>
      <c r="AY217" s="225" t="s">
        <v>149</v>
      </c>
    </row>
    <row r="218" s="13" customFormat="1">
      <c r="A218" s="13"/>
      <c r="B218" s="226"/>
      <c r="C218" s="227"/>
      <c r="D218" s="209" t="s">
        <v>160</v>
      </c>
      <c r="E218" s="228" t="s">
        <v>359</v>
      </c>
      <c r="F218" s="229" t="s">
        <v>907</v>
      </c>
      <c r="G218" s="227"/>
      <c r="H218" s="230">
        <v>21</v>
      </c>
      <c r="I218" s="231"/>
      <c r="J218" s="227"/>
      <c r="K218" s="227"/>
      <c r="L218" s="232"/>
      <c r="M218" s="233"/>
      <c r="N218" s="234"/>
      <c r="O218" s="234"/>
      <c r="P218" s="234"/>
      <c r="Q218" s="234"/>
      <c r="R218" s="234"/>
      <c r="S218" s="234"/>
      <c r="T218" s="235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6" t="s">
        <v>160</v>
      </c>
      <c r="AU218" s="236" t="s">
        <v>14</v>
      </c>
      <c r="AV218" s="13" t="s">
        <v>96</v>
      </c>
      <c r="AW218" s="13" t="s">
        <v>35</v>
      </c>
      <c r="AX218" s="13" t="s">
        <v>76</v>
      </c>
      <c r="AY218" s="236" t="s">
        <v>149</v>
      </c>
    </row>
    <row r="219" s="13" customFormat="1">
      <c r="A219" s="13"/>
      <c r="B219" s="226"/>
      <c r="C219" s="227"/>
      <c r="D219" s="209" t="s">
        <v>160</v>
      </c>
      <c r="E219" s="228" t="s">
        <v>361</v>
      </c>
      <c r="F219" s="229" t="s">
        <v>362</v>
      </c>
      <c r="G219" s="227"/>
      <c r="H219" s="230">
        <v>21</v>
      </c>
      <c r="I219" s="231"/>
      <c r="J219" s="227"/>
      <c r="K219" s="227"/>
      <c r="L219" s="232"/>
      <c r="M219" s="233"/>
      <c r="N219" s="234"/>
      <c r="O219" s="234"/>
      <c r="P219" s="234"/>
      <c r="Q219" s="234"/>
      <c r="R219" s="234"/>
      <c r="S219" s="234"/>
      <c r="T219" s="235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6" t="s">
        <v>160</v>
      </c>
      <c r="AU219" s="236" t="s">
        <v>14</v>
      </c>
      <c r="AV219" s="13" t="s">
        <v>96</v>
      </c>
      <c r="AW219" s="13" t="s">
        <v>35</v>
      </c>
      <c r="AX219" s="13" t="s">
        <v>14</v>
      </c>
      <c r="AY219" s="236" t="s">
        <v>149</v>
      </c>
    </row>
    <row r="220" s="2" customFormat="1" ht="21.75" customHeight="1">
      <c r="A220" s="37"/>
      <c r="B220" s="38"/>
      <c r="C220" s="196" t="s">
        <v>393</v>
      </c>
      <c r="D220" s="196" t="s">
        <v>150</v>
      </c>
      <c r="E220" s="197" t="s">
        <v>908</v>
      </c>
      <c r="F220" s="198" t="s">
        <v>909</v>
      </c>
      <c r="G220" s="199" t="s">
        <v>484</v>
      </c>
      <c r="H220" s="200">
        <v>12</v>
      </c>
      <c r="I220" s="201"/>
      <c r="J220" s="202">
        <f>ROUND(I220*H220,2)</f>
        <v>0</v>
      </c>
      <c r="K220" s="198" t="s">
        <v>154</v>
      </c>
      <c r="L220" s="43"/>
      <c r="M220" s="203" t="s">
        <v>19</v>
      </c>
      <c r="N220" s="204" t="s">
        <v>47</v>
      </c>
      <c r="O220" s="83"/>
      <c r="P220" s="205">
        <f>O220*H220</f>
        <v>0</v>
      </c>
      <c r="Q220" s="205">
        <v>0</v>
      </c>
      <c r="R220" s="205">
        <f>Q220*H220</f>
        <v>0</v>
      </c>
      <c r="S220" s="205">
        <v>0</v>
      </c>
      <c r="T220" s="206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07" t="s">
        <v>148</v>
      </c>
      <c r="AT220" s="207" t="s">
        <v>150</v>
      </c>
      <c r="AU220" s="207" t="s">
        <v>14</v>
      </c>
      <c r="AY220" s="16" t="s">
        <v>149</v>
      </c>
      <c r="BE220" s="208">
        <f>IF(N220="základní",J220,0)</f>
        <v>0</v>
      </c>
      <c r="BF220" s="208">
        <f>IF(N220="snížená",J220,0)</f>
        <v>0</v>
      </c>
      <c r="BG220" s="208">
        <f>IF(N220="zákl. přenesená",J220,0)</f>
        <v>0</v>
      </c>
      <c r="BH220" s="208">
        <f>IF(N220="sníž. přenesená",J220,0)</f>
        <v>0</v>
      </c>
      <c r="BI220" s="208">
        <f>IF(N220="nulová",J220,0)</f>
        <v>0</v>
      </c>
      <c r="BJ220" s="16" t="s">
        <v>14</v>
      </c>
      <c r="BK220" s="208">
        <f>ROUND(I220*H220,2)</f>
        <v>0</v>
      </c>
      <c r="BL220" s="16" t="s">
        <v>148</v>
      </c>
      <c r="BM220" s="207" t="s">
        <v>910</v>
      </c>
    </row>
    <row r="221" s="2" customFormat="1">
      <c r="A221" s="37"/>
      <c r="B221" s="38"/>
      <c r="C221" s="39"/>
      <c r="D221" s="209" t="s">
        <v>156</v>
      </c>
      <c r="E221" s="39"/>
      <c r="F221" s="210" t="s">
        <v>911</v>
      </c>
      <c r="G221" s="39"/>
      <c r="H221" s="39"/>
      <c r="I221" s="211"/>
      <c r="J221" s="39"/>
      <c r="K221" s="39"/>
      <c r="L221" s="43"/>
      <c r="M221" s="212"/>
      <c r="N221" s="213"/>
      <c r="O221" s="83"/>
      <c r="P221" s="83"/>
      <c r="Q221" s="83"/>
      <c r="R221" s="83"/>
      <c r="S221" s="83"/>
      <c r="T221" s="84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16" t="s">
        <v>156</v>
      </c>
      <c r="AU221" s="16" t="s">
        <v>14</v>
      </c>
    </row>
    <row r="222" s="2" customFormat="1">
      <c r="A222" s="37"/>
      <c r="B222" s="38"/>
      <c r="C222" s="39"/>
      <c r="D222" s="214" t="s">
        <v>158</v>
      </c>
      <c r="E222" s="39"/>
      <c r="F222" s="215" t="s">
        <v>912</v>
      </c>
      <c r="G222" s="39"/>
      <c r="H222" s="39"/>
      <c r="I222" s="211"/>
      <c r="J222" s="39"/>
      <c r="K222" s="39"/>
      <c r="L222" s="43"/>
      <c r="M222" s="212"/>
      <c r="N222" s="213"/>
      <c r="O222" s="83"/>
      <c r="P222" s="83"/>
      <c r="Q222" s="83"/>
      <c r="R222" s="83"/>
      <c r="S222" s="83"/>
      <c r="T222" s="84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16" t="s">
        <v>158</v>
      </c>
      <c r="AU222" s="16" t="s">
        <v>14</v>
      </c>
    </row>
    <row r="223" s="12" customFormat="1">
      <c r="A223" s="12"/>
      <c r="B223" s="216"/>
      <c r="C223" s="217"/>
      <c r="D223" s="209" t="s">
        <v>160</v>
      </c>
      <c r="E223" s="218" t="s">
        <v>19</v>
      </c>
      <c r="F223" s="219" t="s">
        <v>450</v>
      </c>
      <c r="G223" s="217"/>
      <c r="H223" s="218" t="s">
        <v>19</v>
      </c>
      <c r="I223" s="220"/>
      <c r="J223" s="217"/>
      <c r="K223" s="217"/>
      <c r="L223" s="221"/>
      <c r="M223" s="222"/>
      <c r="N223" s="223"/>
      <c r="O223" s="223"/>
      <c r="P223" s="223"/>
      <c r="Q223" s="223"/>
      <c r="R223" s="223"/>
      <c r="S223" s="223"/>
      <c r="T223" s="224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T223" s="225" t="s">
        <v>160</v>
      </c>
      <c r="AU223" s="225" t="s">
        <v>14</v>
      </c>
      <c r="AV223" s="12" t="s">
        <v>14</v>
      </c>
      <c r="AW223" s="12" t="s">
        <v>35</v>
      </c>
      <c r="AX223" s="12" t="s">
        <v>76</v>
      </c>
      <c r="AY223" s="225" t="s">
        <v>149</v>
      </c>
    </row>
    <row r="224" s="13" customFormat="1">
      <c r="A224" s="13"/>
      <c r="B224" s="226"/>
      <c r="C224" s="227"/>
      <c r="D224" s="209" t="s">
        <v>160</v>
      </c>
      <c r="E224" s="228" t="s">
        <v>369</v>
      </c>
      <c r="F224" s="229" t="s">
        <v>913</v>
      </c>
      <c r="G224" s="227"/>
      <c r="H224" s="230">
        <v>12</v>
      </c>
      <c r="I224" s="231"/>
      <c r="J224" s="227"/>
      <c r="K224" s="227"/>
      <c r="L224" s="232"/>
      <c r="M224" s="233"/>
      <c r="N224" s="234"/>
      <c r="O224" s="234"/>
      <c r="P224" s="234"/>
      <c r="Q224" s="234"/>
      <c r="R224" s="234"/>
      <c r="S224" s="234"/>
      <c r="T224" s="235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6" t="s">
        <v>160</v>
      </c>
      <c r="AU224" s="236" t="s">
        <v>14</v>
      </c>
      <c r="AV224" s="13" t="s">
        <v>96</v>
      </c>
      <c r="AW224" s="13" t="s">
        <v>35</v>
      </c>
      <c r="AX224" s="13" t="s">
        <v>76</v>
      </c>
      <c r="AY224" s="236" t="s">
        <v>149</v>
      </c>
    </row>
    <row r="225" s="13" customFormat="1">
      <c r="A225" s="13"/>
      <c r="B225" s="226"/>
      <c r="C225" s="227"/>
      <c r="D225" s="209" t="s">
        <v>160</v>
      </c>
      <c r="E225" s="228" t="s">
        <v>371</v>
      </c>
      <c r="F225" s="229" t="s">
        <v>372</v>
      </c>
      <c r="G225" s="227"/>
      <c r="H225" s="230">
        <v>12</v>
      </c>
      <c r="I225" s="231"/>
      <c r="J225" s="227"/>
      <c r="K225" s="227"/>
      <c r="L225" s="232"/>
      <c r="M225" s="233"/>
      <c r="N225" s="234"/>
      <c r="O225" s="234"/>
      <c r="P225" s="234"/>
      <c r="Q225" s="234"/>
      <c r="R225" s="234"/>
      <c r="S225" s="234"/>
      <c r="T225" s="235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6" t="s">
        <v>160</v>
      </c>
      <c r="AU225" s="236" t="s">
        <v>14</v>
      </c>
      <c r="AV225" s="13" t="s">
        <v>96</v>
      </c>
      <c r="AW225" s="13" t="s">
        <v>35</v>
      </c>
      <c r="AX225" s="13" t="s">
        <v>14</v>
      </c>
      <c r="AY225" s="236" t="s">
        <v>149</v>
      </c>
    </row>
    <row r="226" s="2" customFormat="1" ht="21.75" customHeight="1">
      <c r="A226" s="37"/>
      <c r="B226" s="38"/>
      <c r="C226" s="196" t="s">
        <v>401</v>
      </c>
      <c r="D226" s="196" t="s">
        <v>150</v>
      </c>
      <c r="E226" s="197" t="s">
        <v>914</v>
      </c>
      <c r="F226" s="198" t="s">
        <v>915</v>
      </c>
      <c r="G226" s="199" t="s">
        <v>484</v>
      </c>
      <c r="H226" s="200">
        <v>21</v>
      </c>
      <c r="I226" s="201"/>
      <c r="J226" s="202">
        <f>ROUND(I226*H226,2)</f>
        <v>0</v>
      </c>
      <c r="K226" s="198" t="s">
        <v>154</v>
      </c>
      <c r="L226" s="43"/>
      <c r="M226" s="203" t="s">
        <v>19</v>
      </c>
      <c r="N226" s="204" t="s">
        <v>47</v>
      </c>
      <c r="O226" s="83"/>
      <c r="P226" s="205">
        <f>O226*H226</f>
        <v>0</v>
      </c>
      <c r="Q226" s="205">
        <v>0</v>
      </c>
      <c r="R226" s="205">
        <f>Q226*H226</f>
        <v>0</v>
      </c>
      <c r="S226" s="205">
        <v>0</v>
      </c>
      <c r="T226" s="206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07" t="s">
        <v>148</v>
      </c>
      <c r="AT226" s="207" t="s">
        <v>150</v>
      </c>
      <c r="AU226" s="207" t="s">
        <v>14</v>
      </c>
      <c r="AY226" s="16" t="s">
        <v>149</v>
      </c>
      <c r="BE226" s="208">
        <f>IF(N226="základní",J226,0)</f>
        <v>0</v>
      </c>
      <c r="BF226" s="208">
        <f>IF(N226="snížená",J226,0)</f>
        <v>0</v>
      </c>
      <c r="BG226" s="208">
        <f>IF(N226="zákl. přenesená",J226,0)</f>
        <v>0</v>
      </c>
      <c r="BH226" s="208">
        <f>IF(N226="sníž. přenesená",J226,0)</f>
        <v>0</v>
      </c>
      <c r="BI226" s="208">
        <f>IF(N226="nulová",J226,0)</f>
        <v>0</v>
      </c>
      <c r="BJ226" s="16" t="s">
        <v>14</v>
      </c>
      <c r="BK226" s="208">
        <f>ROUND(I226*H226,2)</f>
        <v>0</v>
      </c>
      <c r="BL226" s="16" t="s">
        <v>148</v>
      </c>
      <c r="BM226" s="207" t="s">
        <v>916</v>
      </c>
    </row>
    <row r="227" s="2" customFormat="1">
      <c r="A227" s="37"/>
      <c r="B227" s="38"/>
      <c r="C227" s="39"/>
      <c r="D227" s="209" t="s">
        <v>156</v>
      </c>
      <c r="E227" s="39"/>
      <c r="F227" s="210" t="s">
        <v>917</v>
      </c>
      <c r="G227" s="39"/>
      <c r="H227" s="39"/>
      <c r="I227" s="211"/>
      <c r="J227" s="39"/>
      <c r="K227" s="39"/>
      <c r="L227" s="43"/>
      <c r="M227" s="212"/>
      <c r="N227" s="213"/>
      <c r="O227" s="83"/>
      <c r="P227" s="83"/>
      <c r="Q227" s="83"/>
      <c r="R227" s="83"/>
      <c r="S227" s="83"/>
      <c r="T227" s="84"/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T227" s="16" t="s">
        <v>156</v>
      </c>
      <c r="AU227" s="16" t="s">
        <v>14</v>
      </c>
    </row>
    <row r="228" s="2" customFormat="1">
      <c r="A228" s="37"/>
      <c r="B228" s="38"/>
      <c r="C228" s="39"/>
      <c r="D228" s="214" t="s">
        <v>158</v>
      </c>
      <c r="E228" s="39"/>
      <c r="F228" s="215" t="s">
        <v>918</v>
      </c>
      <c r="G228" s="39"/>
      <c r="H228" s="39"/>
      <c r="I228" s="211"/>
      <c r="J228" s="39"/>
      <c r="K228" s="39"/>
      <c r="L228" s="43"/>
      <c r="M228" s="212"/>
      <c r="N228" s="213"/>
      <c r="O228" s="83"/>
      <c r="P228" s="83"/>
      <c r="Q228" s="83"/>
      <c r="R228" s="83"/>
      <c r="S228" s="83"/>
      <c r="T228" s="84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T228" s="16" t="s">
        <v>158</v>
      </c>
      <c r="AU228" s="16" t="s">
        <v>14</v>
      </c>
    </row>
    <row r="229" s="12" customFormat="1">
      <c r="A229" s="12"/>
      <c r="B229" s="216"/>
      <c r="C229" s="217"/>
      <c r="D229" s="209" t="s">
        <v>160</v>
      </c>
      <c r="E229" s="218" t="s">
        <v>19</v>
      </c>
      <c r="F229" s="219" t="s">
        <v>450</v>
      </c>
      <c r="G229" s="217"/>
      <c r="H229" s="218" t="s">
        <v>19</v>
      </c>
      <c r="I229" s="220"/>
      <c r="J229" s="217"/>
      <c r="K229" s="217"/>
      <c r="L229" s="221"/>
      <c r="M229" s="222"/>
      <c r="N229" s="223"/>
      <c r="O229" s="223"/>
      <c r="P229" s="223"/>
      <c r="Q229" s="223"/>
      <c r="R229" s="223"/>
      <c r="S229" s="223"/>
      <c r="T229" s="224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T229" s="225" t="s">
        <v>160</v>
      </c>
      <c r="AU229" s="225" t="s">
        <v>14</v>
      </c>
      <c r="AV229" s="12" t="s">
        <v>14</v>
      </c>
      <c r="AW229" s="12" t="s">
        <v>35</v>
      </c>
      <c r="AX229" s="12" t="s">
        <v>76</v>
      </c>
      <c r="AY229" s="225" t="s">
        <v>149</v>
      </c>
    </row>
    <row r="230" s="13" customFormat="1">
      <c r="A230" s="13"/>
      <c r="B230" s="226"/>
      <c r="C230" s="227"/>
      <c r="D230" s="209" t="s">
        <v>160</v>
      </c>
      <c r="E230" s="228" t="s">
        <v>379</v>
      </c>
      <c r="F230" s="229" t="s">
        <v>907</v>
      </c>
      <c r="G230" s="227"/>
      <c r="H230" s="230">
        <v>21</v>
      </c>
      <c r="I230" s="231"/>
      <c r="J230" s="227"/>
      <c r="K230" s="227"/>
      <c r="L230" s="232"/>
      <c r="M230" s="233"/>
      <c r="N230" s="234"/>
      <c r="O230" s="234"/>
      <c r="P230" s="234"/>
      <c r="Q230" s="234"/>
      <c r="R230" s="234"/>
      <c r="S230" s="234"/>
      <c r="T230" s="235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6" t="s">
        <v>160</v>
      </c>
      <c r="AU230" s="236" t="s">
        <v>14</v>
      </c>
      <c r="AV230" s="13" t="s">
        <v>96</v>
      </c>
      <c r="AW230" s="13" t="s">
        <v>35</v>
      </c>
      <c r="AX230" s="13" t="s">
        <v>76</v>
      </c>
      <c r="AY230" s="236" t="s">
        <v>149</v>
      </c>
    </row>
    <row r="231" s="13" customFormat="1">
      <c r="A231" s="13"/>
      <c r="B231" s="226"/>
      <c r="C231" s="227"/>
      <c r="D231" s="209" t="s">
        <v>160</v>
      </c>
      <c r="E231" s="228" t="s">
        <v>381</v>
      </c>
      <c r="F231" s="229" t="s">
        <v>382</v>
      </c>
      <c r="G231" s="227"/>
      <c r="H231" s="230">
        <v>21</v>
      </c>
      <c r="I231" s="231"/>
      <c r="J231" s="227"/>
      <c r="K231" s="227"/>
      <c r="L231" s="232"/>
      <c r="M231" s="233"/>
      <c r="N231" s="234"/>
      <c r="O231" s="234"/>
      <c r="P231" s="234"/>
      <c r="Q231" s="234"/>
      <c r="R231" s="234"/>
      <c r="S231" s="234"/>
      <c r="T231" s="235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6" t="s">
        <v>160</v>
      </c>
      <c r="AU231" s="236" t="s">
        <v>14</v>
      </c>
      <c r="AV231" s="13" t="s">
        <v>96</v>
      </c>
      <c r="AW231" s="13" t="s">
        <v>35</v>
      </c>
      <c r="AX231" s="13" t="s">
        <v>14</v>
      </c>
      <c r="AY231" s="236" t="s">
        <v>149</v>
      </c>
    </row>
    <row r="232" s="2" customFormat="1" ht="21.75" customHeight="1">
      <c r="A232" s="37"/>
      <c r="B232" s="38"/>
      <c r="C232" s="196" t="s">
        <v>410</v>
      </c>
      <c r="D232" s="196" t="s">
        <v>150</v>
      </c>
      <c r="E232" s="197" t="s">
        <v>919</v>
      </c>
      <c r="F232" s="198" t="s">
        <v>920</v>
      </c>
      <c r="G232" s="199" t="s">
        <v>484</v>
      </c>
      <c r="H232" s="200">
        <v>12</v>
      </c>
      <c r="I232" s="201"/>
      <c r="J232" s="202">
        <f>ROUND(I232*H232,2)</f>
        <v>0</v>
      </c>
      <c r="K232" s="198" t="s">
        <v>154</v>
      </c>
      <c r="L232" s="43"/>
      <c r="M232" s="203" t="s">
        <v>19</v>
      </c>
      <c r="N232" s="204" t="s">
        <v>47</v>
      </c>
      <c r="O232" s="83"/>
      <c r="P232" s="205">
        <f>O232*H232</f>
        <v>0</v>
      </c>
      <c r="Q232" s="205">
        <v>0</v>
      </c>
      <c r="R232" s="205">
        <f>Q232*H232</f>
        <v>0</v>
      </c>
      <c r="S232" s="205">
        <v>0</v>
      </c>
      <c r="T232" s="206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07" t="s">
        <v>148</v>
      </c>
      <c r="AT232" s="207" t="s">
        <v>150</v>
      </c>
      <c r="AU232" s="207" t="s">
        <v>14</v>
      </c>
      <c r="AY232" s="16" t="s">
        <v>149</v>
      </c>
      <c r="BE232" s="208">
        <f>IF(N232="základní",J232,0)</f>
        <v>0</v>
      </c>
      <c r="BF232" s="208">
        <f>IF(N232="snížená",J232,0)</f>
        <v>0</v>
      </c>
      <c r="BG232" s="208">
        <f>IF(N232="zákl. přenesená",J232,0)</f>
        <v>0</v>
      </c>
      <c r="BH232" s="208">
        <f>IF(N232="sníž. přenesená",J232,0)</f>
        <v>0</v>
      </c>
      <c r="BI232" s="208">
        <f>IF(N232="nulová",J232,0)</f>
        <v>0</v>
      </c>
      <c r="BJ232" s="16" t="s">
        <v>14</v>
      </c>
      <c r="BK232" s="208">
        <f>ROUND(I232*H232,2)</f>
        <v>0</v>
      </c>
      <c r="BL232" s="16" t="s">
        <v>148</v>
      </c>
      <c r="BM232" s="207" t="s">
        <v>921</v>
      </c>
    </row>
    <row r="233" s="2" customFormat="1">
      <c r="A233" s="37"/>
      <c r="B233" s="38"/>
      <c r="C233" s="39"/>
      <c r="D233" s="209" t="s">
        <v>156</v>
      </c>
      <c r="E233" s="39"/>
      <c r="F233" s="210" t="s">
        <v>922</v>
      </c>
      <c r="G233" s="39"/>
      <c r="H233" s="39"/>
      <c r="I233" s="211"/>
      <c r="J233" s="39"/>
      <c r="K233" s="39"/>
      <c r="L233" s="43"/>
      <c r="M233" s="212"/>
      <c r="N233" s="213"/>
      <c r="O233" s="83"/>
      <c r="P233" s="83"/>
      <c r="Q233" s="83"/>
      <c r="R233" s="83"/>
      <c r="S233" s="83"/>
      <c r="T233" s="84"/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T233" s="16" t="s">
        <v>156</v>
      </c>
      <c r="AU233" s="16" t="s">
        <v>14</v>
      </c>
    </row>
    <row r="234" s="2" customFormat="1">
      <c r="A234" s="37"/>
      <c r="B234" s="38"/>
      <c r="C234" s="39"/>
      <c r="D234" s="214" t="s">
        <v>158</v>
      </c>
      <c r="E234" s="39"/>
      <c r="F234" s="215" t="s">
        <v>923</v>
      </c>
      <c r="G234" s="39"/>
      <c r="H234" s="39"/>
      <c r="I234" s="211"/>
      <c r="J234" s="39"/>
      <c r="K234" s="39"/>
      <c r="L234" s="43"/>
      <c r="M234" s="212"/>
      <c r="N234" s="213"/>
      <c r="O234" s="83"/>
      <c r="P234" s="83"/>
      <c r="Q234" s="83"/>
      <c r="R234" s="83"/>
      <c r="S234" s="83"/>
      <c r="T234" s="84"/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T234" s="16" t="s">
        <v>158</v>
      </c>
      <c r="AU234" s="16" t="s">
        <v>14</v>
      </c>
    </row>
    <row r="235" s="12" customFormat="1">
      <c r="A235" s="12"/>
      <c r="B235" s="216"/>
      <c r="C235" s="217"/>
      <c r="D235" s="209" t="s">
        <v>160</v>
      </c>
      <c r="E235" s="218" t="s">
        <v>19</v>
      </c>
      <c r="F235" s="219" t="s">
        <v>450</v>
      </c>
      <c r="G235" s="217"/>
      <c r="H235" s="218" t="s">
        <v>19</v>
      </c>
      <c r="I235" s="220"/>
      <c r="J235" s="217"/>
      <c r="K235" s="217"/>
      <c r="L235" s="221"/>
      <c r="M235" s="222"/>
      <c r="N235" s="223"/>
      <c r="O235" s="223"/>
      <c r="P235" s="223"/>
      <c r="Q235" s="223"/>
      <c r="R235" s="223"/>
      <c r="S235" s="223"/>
      <c r="T235" s="224"/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T235" s="225" t="s">
        <v>160</v>
      </c>
      <c r="AU235" s="225" t="s">
        <v>14</v>
      </c>
      <c r="AV235" s="12" t="s">
        <v>14</v>
      </c>
      <c r="AW235" s="12" t="s">
        <v>35</v>
      </c>
      <c r="AX235" s="12" t="s">
        <v>76</v>
      </c>
      <c r="AY235" s="225" t="s">
        <v>149</v>
      </c>
    </row>
    <row r="236" s="13" customFormat="1">
      <c r="A236" s="13"/>
      <c r="B236" s="226"/>
      <c r="C236" s="227"/>
      <c r="D236" s="209" t="s">
        <v>160</v>
      </c>
      <c r="E236" s="228" t="s">
        <v>389</v>
      </c>
      <c r="F236" s="229" t="s">
        <v>913</v>
      </c>
      <c r="G236" s="227"/>
      <c r="H236" s="230">
        <v>12</v>
      </c>
      <c r="I236" s="231"/>
      <c r="J236" s="227"/>
      <c r="K236" s="227"/>
      <c r="L236" s="232"/>
      <c r="M236" s="233"/>
      <c r="N236" s="234"/>
      <c r="O236" s="234"/>
      <c r="P236" s="234"/>
      <c r="Q236" s="234"/>
      <c r="R236" s="234"/>
      <c r="S236" s="234"/>
      <c r="T236" s="235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6" t="s">
        <v>160</v>
      </c>
      <c r="AU236" s="236" t="s">
        <v>14</v>
      </c>
      <c r="AV236" s="13" t="s">
        <v>96</v>
      </c>
      <c r="AW236" s="13" t="s">
        <v>35</v>
      </c>
      <c r="AX236" s="13" t="s">
        <v>76</v>
      </c>
      <c r="AY236" s="236" t="s">
        <v>149</v>
      </c>
    </row>
    <row r="237" s="13" customFormat="1">
      <c r="A237" s="13"/>
      <c r="B237" s="226"/>
      <c r="C237" s="227"/>
      <c r="D237" s="209" t="s">
        <v>160</v>
      </c>
      <c r="E237" s="228" t="s">
        <v>391</v>
      </c>
      <c r="F237" s="229" t="s">
        <v>392</v>
      </c>
      <c r="G237" s="227"/>
      <c r="H237" s="230">
        <v>12</v>
      </c>
      <c r="I237" s="231"/>
      <c r="J237" s="227"/>
      <c r="K237" s="227"/>
      <c r="L237" s="232"/>
      <c r="M237" s="233"/>
      <c r="N237" s="234"/>
      <c r="O237" s="234"/>
      <c r="P237" s="234"/>
      <c r="Q237" s="234"/>
      <c r="R237" s="234"/>
      <c r="S237" s="234"/>
      <c r="T237" s="235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6" t="s">
        <v>160</v>
      </c>
      <c r="AU237" s="236" t="s">
        <v>14</v>
      </c>
      <c r="AV237" s="13" t="s">
        <v>96</v>
      </c>
      <c r="AW237" s="13" t="s">
        <v>35</v>
      </c>
      <c r="AX237" s="13" t="s">
        <v>14</v>
      </c>
      <c r="AY237" s="236" t="s">
        <v>149</v>
      </c>
    </row>
    <row r="238" s="2" customFormat="1" ht="16.5" customHeight="1">
      <c r="A238" s="37"/>
      <c r="B238" s="38"/>
      <c r="C238" s="196" t="s">
        <v>420</v>
      </c>
      <c r="D238" s="196" t="s">
        <v>150</v>
      </c>
      <c r="E238" s="197" t="s">
        <v>924</v>
      </c>
      <c r="F238" s="198" t="s">
        <v>925</v>
      </c>
      <c r="G238" s="199" t="s">
        <v>484</v>
      </c>
      <c r="H238" s="200">
        <v>21</v>
      </c>
      <c r="I238" s="201"/>
      <c r="J238" s="202">
        <f>ROUND(I238*H238,2)</f>
        <v>0</v>
      </c>
      <c r="K238" s="198" t="s">
        <v>154</v>
      </c>
      <c r="L238" s="43"/>
      <c r="M238" s="203" t="s">
        <v>19</v>
      </c>
      <c r="N238" s="204" t="s">
        <v>47</v>
      </c>
      <c r="O238" s="83"/>
      <c r="P238" s="205">
        <f>O238*H238</f>
        <v>0</v>
      </c>
      <c r="Q238" s="205">
        <v>0</v>
      </c>
      <c r="R238" s="205">
        <f>Q238*H238</f>
        <v>0</v>
      </c>
      <c r="S238" s="205">
        <v>0</v>
      </c>
      <c r="T238" s="206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07" t="s">
        <v>148</v>
      </c>
      <c r="AT238" s="207" t="s">
        <v>150</v>
      </c>
      <c r="AU238" s="207" t="s">
        <v>14</v>
      </c>
      <c r="AY238" s="16" t="s">
        <v>149</v>
      </c>
      <c r="BE238" s="208">
        <f>IF(N238="základní",J238,0)</f>
        <v>0</v>
      </c>
      <c r="BF238" s="208">
        <f>IF(N238="snížená",J238,0)</f>
        <v>0</v>
      </c>
      <c r="BG238" s="208">
        <f>IF(N238="zákl. přenesená",J238,0)</f>
        <v>0</v>
      </c>
      <c r="BH238" s="208">
        <f>IF(N238="sníž. přenesená",J238,0)</f>
        <v>0</v>
      </c>
      <c r="BI238" s="208">
        <f>IF(N238="nulová",J238,0)</f>
        <v>0</v>
      </c>
      <c r="BJ238" s="16" t="s">
        <v>14</v>
      </c>
      <c r="BK238" s="208">
        <f>ROUND(I238*H238,2)</f>
        <v>0</v>
      </c>
      <c r="BL238" s="16" t="s">
        <v>148</v>
      </c>
      <c r="BM238" s="207" t="s">
        <v>926</v>
      </c>
    </row>
    <row r="239" s="2" customFormat="1">
      <c r="A239" s="37"/>
      <c r="B239" s="38"/>
      <c r="C239" s="39"/>
      <c r="D239" s="209" t="s">
        <v>156</v>
      </c>
      <c r="E239" s="39"/>
      <c r="F239" s="210" t="s">
        <v>927</v>
      </c>
      <c r="G239" s="39"/>
      <c r="H239" s="39"/>
      <c r="I239" s="211"/>
      <c r="J239" s="39"/>
      <c r="K239" s="39"/>
      <c r="L239" s="43"/>
      <c r="M239" s="212"/>
      <c r="N239" s="213"/>
      <c r="O239" s="83"/>
      <c r="P239" s="83"/>
      <c r="Q239" s="83"/>
      <c r="R239" s="83"/>
      <c r="S239" s="83"/>
      <c r="T239" s="84"/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T239" s="16" t="s">
        <v>156</v>
      </c>
      <c r="AU239" s="16" t="s">
        <v>14</v>
      </c>
    </row>
    <row r="240" s="2" customFormat="1">
      <c r="A240" s="37"/>
      <c r="B240" s="38"/>
      <c r="C240" s="39"/>
      <c r="D240" s="214" t="s">
        <v>158</v>
      </c>
      <c r="E240" s="39"/>
      <c r="F240" s="215" t="s">
        <v>928</v>
      </c>
      <c r="G240" s="39"/>
      <c r="H240" s="39"/>
      <c r="I240" s="211"/>
      <c r="J240" s="39"/>
      <c r="K240" s="39"/>
      <c r="L240" s="43"/>
      <c r="M240" s="212"/>
      <c r="N240" s="213"/>
      <c r="O240" s="83"/>
      <c r="P240" s="83"/>
      <c r="Q240" s="83"/>
      <c r="R240" s="83"/>
      <c r="S240" s="83"/>
      <c r="T240" s="84"/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T240" s="16" t="s">
        <v>158</v>
      </c>
      <c r="AU240" s="16" t="s">
        <v>14</v>
      </c>
    </row>
    <row r="241" s="12" customFormat="1">
      <c r="A241" s="12"/>
      <c r="B241" s="216"/>
      <c r="C241" s="217"/>
      <c r="D241" s="209" t="s">
        <v>160</v>
      </c>
      <c r="E241" s="218" t="s">
        <v>19</v>
      </c>
      <c r="F241" s="219" t="s">
        <v>450</v>
      </c>
      <c r="G241" s="217"/>
      <c r="H241" s="218" t="s">
        <v>19</v>
      </c>
      <c r="I241" s="220"/>
      <c r="J241" s="217"/>
      <c r="K241" s="217"/>
      <c r="L241" s="221"/>
      <c r="M241" s="222"/>
      <c r="N241" s="223"/>
      <c r="O241" s="223"/>
      <c r="P241" s="223"/>
      <c r="Q241" s="223"/>
      <c r="R241" s="223"/>
      <c r="S241" s="223"/>
      <c r="T241" s="224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T241" s="225" t="s">
        <v>160</v>
      </c>
      <c r="AU241" s="225" t="s">
        <v>14</v>
      </c>
      <c r="AV241" s="12" t="s">
        <v>14</v>
      </c>
      <c r="AW241" s="12" t="s">
        <v>35</v>
      </c>
      <c r="AX241" s="12" t="s">
        <v>76</v>
      </c>
      <c r="AY241" s="225" t="s">
        <v>149</v>
      </c>
    </row>
    <row r="242" s="13" customFormat="1">
      <c r="A242" s="13"/>
      <c r="B242" s="226"/>
      <c r="C242" s="227"/>
      <c r="D242" s="209" t="s">
        <v>160</v>
      </c>
      <c r="E242" s="228" t="s">
        <v>397</v>
      </c>
      <c r="F242" s="229" t="s">
        <v>907</v>
      </c>
      <c r="G242" s="227"/>
      <c r="H242" s="230">
        <v>21</v>
      </c>
      <c r="I242" s="231"/>
      <c r="J242" s="227"/>
      <c r="K242" s="227"/>
      <c r="L242" s="232"/>
      <c r="M242" s="233"/>
      <c r="N242" s="234"/>
      <c r="O242" s="234"/>
      <c r="P242" s="234"/>
      <c r="Q242" s="234"/>
      <c r="R242" s="234"/>
      <c r="S242" s="234"/>
      <c r="T242" s="235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6" t="s">
        <v>160</v>
      </c>
      <c r="AU242" s="236" t="s">
        <v>14</v>
      </c>
      <c r="AV242" s="13" t="s">
        <v>96</v>
      </c>
      <c r="AW242" s="13" t="s">
        <v>35</v>
      </c>
      <c r="AX242" s="13" t="s">
        <v>76</v>
      </c>
      <c r="AY242" s="236" t="s">
        <v>149</v>
      </c>
    </row>
    <row r="243" s="13" customFormat="1">
      <c r="A243" s="13"/>
      <c r="B243" s="226"/>
      <c r="C243" s="227"/>
      <c r="D243" s="209" t="s">
        <v>160</v>
      </c>
      <c r="E243" s="228" t="s">
        <v>399</v>
      </c>
      <c r="F243" s="229" t="s">
        <v>400</v>
      </c>
      <c r="G243" s="227"/>
      <c r="H243" s="230">
        <v>21</v>
      </c>
      <c r="I243" s="231"/>
      <c r="J243" s="227"/>
      <c r="K243" s="227"/>
      <c r="L243" s="232"/>
      <c r="M243" s="233"/>
      <c r="N243" s="234"/>
      <c r="O243" s="234"/>
      <c r="P243" s="234"/>
      <c r="Q243" s="234"/>
      <c r="R243" s="234"/>
      <c r="S243" s="234"/>
      <c r="T243" s="235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6" t="s">
        <v>160</v>
      </c>
      <c r="AU243" s="236" t="s">
        <v>14</v>
      </c>
      <c r="AV243" s="13" t="s">
        <v>96</v>
      </c>
      <c r="AW243" s="13" t="s">
        <v>35</v>
      </c>
      <c r="AX243" s="13" t="s">
        <v>14</v>
      </c>
      <c r="AY243" s="236" t="s">
        <v>149</v>
      </c>
    </row>
    <row r="244" s="2" customFormat="1" ht="16.5" customHeight="1">
      <c r="A244" s="37"/>
      <c r="B244" s="38"/>
      <c r="C244" s="196" t="s">
        <v>430</v>
      </c>
      <c r="D244" s="196" t="s">
        <v>150</v>
      </c>
      <c r="E244" s="197" t="s">
        <v>929</v>
      </c>
      <c r="F244" s="198" t="s">
        <v>930</v>
      </c>
      <c r="G244" s="199" t="s">
        <v>484</v>
      </c>
      <c r="H244" s="200">
        <v>12</v>
      </c>
      <c r="I244" s="201"/>
      <c r="J244" s="202">
        <f>ROUND(I244*H244,2)</f>
        <v>0</v>
      </c>
      <c r="K244" s="198" t="s">
        <v>154</v>
      </c>
      <c r="L244" s="43"/>
      <c r="M244" s="203" t="s">
        <v>19</v>
      </c>
      <c r="N244" s="204" t="s">
        <v>47</v>
      </c>
      <c r="O244" s="83"/>
      <c r="P244" s="205">
        <f>O244*H244</f>
        <v>0</v>
      </c>
      <c r="Q244" s="205">
        <v>0</v>
      </c>
      <c r="R244" s="205">
        <f>Q244*H244</f>
        <v>0</v>
      </c>
      <c r="S244" s="205">
        <v>0</v>
      </c>
      <c r="T244" s="206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07" t="s">
        <v>148</v>
      </c>
      <c r="AT244" s="207" t="s">
        <v>150</v>
      </c>
      <c r="AU244" s="207" t="s">
        <v>14</v>
      </c>
      <c r="AY244" s="16" t="s">
        <v>149</v>
      </c>
      <c r="BE244" s="208">
        <f>IF(N244="základní",J244,0)</f>
        <v>0</v>
      </c>
      <c r="BF244" s="208">
        <f>IF(N244="snížená",J244,0)</f>
        <v>0</v>
      </c>
      <c r="BG244" s="208">
        <f>IF(N244="zákl. přenesená",J244,0)</f>
        <v>0</v>
      </c>
      <c r="BH244" s="208">
        <f>IF(N244="sníž. přenesená",J244,0)</f>
        <v>0</v>
      </c>
      <c r="BI244" s="208">
        <f>IF(N244="nulová",J244,0)</f>
        <v>0</v>
      </c>
      <c r="BJ244" s="16" t="s">
        <v>14</v>
      </c>
      <c r="BK244" s="208">
        <f>ROUND(I244*H244,2)</f>
        <v>0</v>
      </c>
      <c r="BL244" s="16" t="s">
        <v>148</v>
      </c>
      <c r="BM244" s="207" t="s">
        <v>931</v>
      </c>
    </row>
    <row r="245" s="2" customFormat="1">
      <c r="A245" s="37"/>
      <c r="B245" s="38"/>
      <c r="C245" s="39"/>
      <c r="D245" s="209" t="s">
        <v>156</v>
      </c>
      <c r="E245" s="39"/>
      <c r="F245" s="210" t="s">
        <v>932</v>
      </c>
      <c r="G245" s="39"/>
      <c r="H245" s="39"/>
      <c r="I245" s="211"/>
      <c r="J245" s="39"/>
      <c r="K245" s="39"/>
      <c r="L245" s="43"/>
      <c r="M245" s="212"/>
      <c r="N245" s="213"/>
      <c r="O245" s="83"/>
      <c r="P245" s="83"/>
      <c r="Q245" s="83"/>
      <c r="R245" s="83"/>
      <c r="S245" s="83"/>
      <c r="T245" s="84"/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T245" s="16" t="s">
        <v>156</v>
      </c>
      <c r="AU245" s="16" t="s">
        <v>14</v>
      </c>
    </row>
    <row r="246" s="2" customFormat="1">
      <c r="A246" s="37"/>
      <c r="B246" s="38"/>
      <c r="C246" s="39"/>
      <c r="D246" s="214" t="s">
        <v>158</v>
      </c>
      <c r="E246" s="39"/>
      <c r="F246" s="215" t="s">
        <v>933</v>
      </c>
      <c r="G246" s="39"/>
      <c r="H246" s="39"/>
      <c r="I246" s="211"/>
      <c r="J246" s="39"/>
      <c r="K246" s="39"/>
      <c r="L246" s="43"/>
      <c r="M246" s="212"/>
      <c r="N246" s="213"/>
      <c r="O246" s="83"/>
      <c r="P246" s="83"/>
      <c r="Q246" s="83"/>
      <c r="R246" s="83"/>
      <c r="S246" s="83"/>
      <c r="T246" s="84"/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T246" s="16" t="s">
        <v>158</v>
      </c>
      <c r="AU246" s="16" t="s">
        <v>14</v>
      </c>
    </row>
    <row r="247" s="12" customFormat="1">
      <c r="A247" s="12"/>
      <c r="B247" s="216"/>
      <c r="C247" s="217"/>
      <c r="D247" s="209" t="s">
        <v>160</v>
      </c>
      <c r="E247" s="218" t="s">
        <v>19</v>
      </c>
      <c r="F247" s="219" t="s">
        <v>450</v>
      </c>
      <c r="G247" s="217"/>
      <c r="H247" s="218" t="s">
        <v>19</v>
      </c>
      <c r="I247" s="220"/>
      <c r="J247" s="217"/>
      <c r="K247" s="217"/>
      <c r="L247" s="221"/>
      <c r="M247" s="222"/>
      <c r="N247" s="223"/>
      <c r="O247" s="223"/>
      <c r="P247" s="223"/>
      <c r="Q247" s="223"/>
      <c r="R247" s="223"/>
      <c r="S247" s="223"/>
      <c r="T247" s="224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T247" s="225" t="s">
        <v>160</v>
      </c>
      <c r="AU247" s="225" t="s">
        <v>14</v>
      </c>
      <c r="AV247" s="12" t="s">
        <v>14</v>
      </c>
      <c r="AW247" s="12" t="s">
        <v>35</v>
      </c>
      <c r="AX247" s="12" t="s">
        <v>76</v>
      </c>
      <c r="AY247" s="225" t="s">
        <v>149</v>
      </c>
    </row>
    <row r="248" s="13" customFormat="1">
      <c r="A248" s="13"/>
      <c r="B248" s="226"/>
      <c r="C248" s="227"/>
      <c r="D248" s="209" t="s">
        <v>160</v>
      </c>
      <c r="E248" s="228" t="s">
        <v>407</v>
      </c>
      <c r="F248" s="229" t="s">
        <v>913</v>
      </c>
      <c r="G248" s="227"/>
      <c r="H248" s="230">
        <v>12</v>
      </c>
      <c r="I248" s="231"/>
      <c r="J248" s="227"/>
      <c r="K248" s="227"/>
      <c r="L248" s="232"/>
      <c r="M248" s="233"/>
      <c r="N248" s="234"/>
      <c r="O248" s="234"/>
      <c r="P248" s="234"/>
      <c r="Q248" s="234"/>
      <c r="R248" s="234"/>
      <c r="S248" s="234"/>
      <c r="T248" s="235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6" t="s">
        <v>160</v>
      </c>
      <c r="AU248" s="236" t="s">
        <v>14</v>
      </c>
      <c r="AV248" s="13" t="s">
        <v>96</v>
      </c>
      <c r="AW248" s="13" t="s">
        <v>35</v>
      </c>
      <c r="AX248" s="13" t="s">
        <v>76</v>
      </c>
      <c r="AY248" s="236" t="s">
        <v>149</v>
      </c>
    </row>
    <row r="249" s="13" customFormat="1">
      <c r="A249" s="13"/>
      <c r="B249" s="226"/>
      <c r="C249" s="227"/>
      <c r="D249" s="209" t="s">
        <v>160</v>
      </c>
      <c r="E249" s="228" t="s">
        <v>408</v>
      </c>
      <c r="F249" s="229" t="s">
        <v>409</v>
      </c>
      <c r="G249" s="227"/>
      <c r="H249" s="230">
        <v>12</v>
      </c>
      <c r="I249" s="231"/>
      <c r="J249" s="227"/>
      <c r="K249" s="227"/>
      <c r="L249" s="232"/>
      <c r="M249" s="233"/>
      <c r="N249" s="234"/>
      <c r="O249" s="234"/>
      <c r="P249" s="234"/>
      <c r="Q249" s="234"/>
      <c r="R249" s="234"/>
      <c r="S249" s="234"/>
      <c r="T249" s="235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6" t="s">
        <v>160</v>
      </c>
      <c r="AU249" s="236" t="s">
        <v>14</v>
      </c>
      <c r="AV249" s="13" t="s">
        <v>96</v>
      </c>
      <c r="AW249" s="13" t="s">
        <v>35</v>
      </c>
      <c r="AX249" s="13" t="s">
        <v>14</v>
      </c>
      <c r="AY249" s="236" t="s">
        <v>149</v>
      </c>
    </row>
    <row r="250" s="2" customFormat="1" ht="21.75" customHeight="1">
      <c r="A250" s="37"/>
      <c r="B250" s="38"/>
      <c r="C250" s="196" t="s">
        <v>436</v>
      </c>
      <c r="D250" s="196" t="s">
        <v>150</v>
      </c>
      <c r="E250" s="197" t="s">
        <v>240</v>
      </c>
      <c r="F250" s="198" t="s">
        <v>241</v>
      </c>
      <c r="G250" s="199" t="s">
        <v>202</v>
      </c>
      <c r="H250" s="200">
        <v>424.92000000000002</v>
      </c>
      <c r="I250" s="201"/>
      <c r="J250" s="202">
        <f>ROUND(I250*H250,2)</f>
        <v>0</v>
      </c>
      <c r="K250" s="198" t="s">
        <v>154</v>
      </c>
      <c r="L250" s="43"/>
      <c r="M250" s="203" t="s">
        <v>19</v>
      </c>
      <c r="N250" s="204" t="s">
        <v>47</v>
      </c>
      <c r="O250" s="83"/>
      <c r="P250" s="205">
        <f>O250*H250</f>
        <v>0</v>
      </c>
      <c r="Q250" s="205">
        <v>0</v>
      </c>
      <c r="R250" s="205">
        <f>Q250*H250</f>
        <v>0</v>
      </c>
      <c r="S250" s="205">
        <v>0</v>
      </c>
      <c r="T250" s="206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07" t="s">
        <v>148</v>
      </c>
      <c r="AT250" s="207" t="s">
        <v>150</v>
      </c>
      <c r="AU250" s="207" t="s">
        <v>14</v>
      </c>
      <c r="AY250" s="16" t="s">
        <v>149</v>
      </c>
      <c r="BE250" s="208">
        <f>IF(N250="základní",J250,0)</f>
        <v>0</v>
      </c>
      <c r="BF250" s="208">
        <f>IF(N250="snížená",J250,0)</f>
        <v>0</v>
      </c>
      <c r="BG250" s="208">
        <f>IF(N250="zákl. přenesená",J250,0)</f>
        <v>0</v>
      </c>
      <c r="BH250" s="208">
        <f>IF(N250="sníž. přenesená",J250,0)</f>
        <v>0</v>
      </c>
      <c r="BI250" s="208">
        <f>IF(N250="nulová",J250,0)</f>
        <v>0</v>
      </c>
      <c r="BJ250" s="16" t="s">
        <v>14</v>
      </c>
      <c r="BK250" s="208">
        <f>ROUND(I250*H250,2)</f>
        <v>0</v>
      </c>
      <c r="BL250" s="16" t="s">
        <v>148</v>
      </c>
      <c r="BM250" s="207" t="s">
        <v>934</v>
      </c>
    </row>
    <row r="251" s="2" customFormat="1">
      <c r="A251" s="37"/>
      <c r="B251" s="38"/>
      <c r="C251" s="39"/>
      <c r="D251" s="209" t="s">
        <v>156</v>
      </c>
      <c r="E251" s="39"/>
      <c r="F251" s="210" t="s">
        <v>243</v>
      </c>
      <c r="G251" s="39"/>
      <c r="H251" s="39"/>
      <c r="I251" s="211"/>
      <c r="J251" s="39"/>
      <c r="K251" s="39"/>
      <c r="L251" s="43"/>
      <c r="M251" s="212"/>
      <c r="N251" s="213"/>
      <c r="O251" s="83"/>
      <c r="P251" s="83"/>
      <c r="Q251" s="83"/>
      <c r="R251" s="83"/>
      <c r="S251" s="83"/>
      <c r="T251" s="84"/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T251" s="16" t="s">
        <v>156</v>
      </c>
      <c r="AU251" s="16" t="s">
        <v>14</v>
      </c>
    </row>
    <row r="252" s="2" customFormat="1">
      <c r="A252" s="37"/>
      <c r="B252" s="38"/>
      <c r="C252" s="39"/>
      <c r="D252" s="214" t="s">
        <v>158</v>
      </c>
      <c r="E252" s="39"/>
      <c r="F252" s="215" t="s">
        <v>244</v>
      </c>
      <c r="G252" s="39"/>
      <c r="H252" s="39"/>
      <c r="I252" s="211"/>
      <c r="J252" s="39"/>
      <c r="K252" s="39"/>
      <c r="L252" s="43"/>
      <c r="M252" s="212"/>
      <c r="N252" s="213"/>
      <c r="O252" s="83"/>
      <c r="P252" s="83"/>
      <c r="Q252" s="83"/>
      <c r="R252" s="83"/>
      <c r="S252" s="83"/>
      <c r="T252" s="84"/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T252" s="16" t="s">
        <v>158</v>
      </c>
      <c r="AU252" s="16" t="s">
        <v>14</v>
      </c>
    </row>
    <row r="253" s="12" customFormat="1">
      <c r="A253" s="12"/>
      <c r="B253" s="216"/>
      <c r="C253" s="217"/>
      <c r="D253" s="209" t="s">
        <v>160</v>
      </c>
      <c r="E253" s="218" t="s">
        <v>19</v>
      </c>
      <c r="F253" s="219" t="s">
        <v>450</v>
      </c>
      <c r="G253" s="217"/>
      <c r="H253" s="218" t="s">
        <v>19</v>
      </c>
      <c r="I253" s="220"/>
      <c r="J253" s="217"/>
      <c r="K253" s="217"/>
      <c r="L253" s="221"/>
      <c r="M253" s="222"/>
      <c r="N253" s="223"/>
      <c r="O253" s="223"/>
      <c r="P253" s="223"/>
      <c r="Q253" s="223"/>
      <c r="R253" s="223"/>
      <c r="S253" s="223"/>
      <c r="T253" s="224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T253" s="225" t="s">
        <v>160</v>
      </c>
      <c r="AU253" s="225" t="s">
        <v>14</v>
      </c>
      <c r="AV253" s="12" t="s">
        <v>14</v>
      </c>
      <c r="AW253" s="12" t="s">
        <v>35</v>
      </c>
      <c r="AX253" s="12" t="s">
        <v>76</v>
      </c>
      <c r="AY253" s="225" t="s">
        <v>149</v>
      </c>
    </row>
    <row r="254" s="13" customFormat="1">
      <c r="A254" s="13"/>
      <c r="B254" s="226"/>
      <c r="C254" s="227"/>
      <c r="D254" s="209" t="s">
        <v>160</v>
      </c>
      <c r="E254" s="228" t="s">
        <v>416</v>
      </c>
      <c r="F254" s="229" t="s">
        <v>935</v>
      </c>
      <c r="G254" s="227"/>
      <c r="H254" s="230">
        <v>405.54000000000002</v>
      </c>
      <c r="I254" s="231"/>
      <c r="J254" s="227"/>
      <c r="K254" s="227"/>
      <c r="L254" s="232"/>
      <c r="M254" s="233"/>
      <c r="N254" s="234"/>
      <c r="O254" s="234"/>
      <c r="P254" s="234"/>
      <c r="Q254" s="234"/>
      <c r="R254" s="234"/>
      <c r="S254" s="234"/>
      <c r="T254" s="235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6" t="s">
        <v>160</v>
      </c>
      <c r="AU254" s="236" t="s">
        <v>14</v>
      </c>
      <c r="AV254" s="13" t="s">
        <v>96</v>
      </c>
      <c r="AW254" s="13" t="s">
        <v>35</v>
      </c>
      <c r="AX254" s="13" t="s">
        <v>76</v>
      </c>
      <c r="AY254" s="236" t="s">
        <v>149</v>
      </c>
    </row>
    <row r="255" s="13" customFormat="1">
      <c r="A255" s="13"/>
      <c r="B255" s="226"/>
      <c r="C255" s="227"/>
      <c r="D255" s="209" t="s">
        <v>160</v>
      </c>
      <c r="E255" s="228" t="s">
        <v>417</v>
      </c>
      <c r="F255" s="229" t="s">
        <v>936</v>
      </c>
      <c r="G255" s="227"/>
      <c r="H255" s="230">
        <v>19.379999999999999</v>
      </c>
      <c r="I255" s="231"/>
      <c r="J255" s="227"/>
      <c r="K255" s="227"/>
      <c r="L255" s="232"/>
      <c r="M255" s="233"/>
      <c r="N255" s="234"/>
      <c r="O255" s="234"/>
      <c r="P255" s="234"/>
      <c r="Q255" s="234"/>
      <c r="R255" s="234"/>
      <c r="S255" s="234"/>
      <c r="T255" s="235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6" t="s">
        <v>160</v>
      </c>
      <c r="AU255" s="236" t="s">
        <v>14</v>
      </c>
      <c r="AV255" s="13" t="s">
        <v>96</v>
      </c>
      <c r="AW255" s="13" t="s">
        <v>35</v>
      </c>
      <c r="AX255" s="13" t="s">
        <v>76</v>
      </c>
      <c r="AY255" s="236" t="s">
        <v>149</v>
      </c>
    </row>
    <row r="256" s="13" customFormat="1">
      <c r="A256" s="13"/>
      <c r="B256" s="226"/>
      <c r="C256" s="227"/>
      <c r="D256" s="209" t="s">
        <v>160</v>
      </c>
      <c r="E256" s="228" t="s">
        <v>937</v>
      </c>
      <c r="F256" s="229" t="s">
        <v>938</v>
      </c>
      <c r="G256" s="227"/>
      <c r="H256" s="230">
        <v>424.92000000000002</v>
      </c>
      <c r="I256" s="231"/>
      <c r="J256" s="227"/>
      <c r="K256" s="227"/>
      <c r="L256" s="232"/>
      <c r="M256" s="233"/>
      <c r="N256" s="234"/>
      <c r="O256" s="234"/>
      <c r="P256" s="234"/>
      <c r="Q256" s="234"/>
      <c r="R256" s="234"/>
      <c r="S256" s="234"/>
      <c r="T256" s="235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6" t="s">
        <v>160</v>
      </c>
      <c r="AU256" s="236" t="s">
        <v>14</v>
      </c>
      <c r="AV256" s="13" t="s">
        <v>96</v>
      </c>
      <c r="AW256" s="13" t="s">
        <v>35</v>
      </c>
      <c r="AX256" s="13" t="s">
        <v>14</v>
      </c>
      <c r="AY256" s="236" t="s">
        <v>149</v>
      </c>
    </row>
    <row r="257" s="2" customFormat="1" ht="24.15" customHeight="1">
      <c r="A257" s="37"/>
      <c r="B257" s="38"/>
      <c r="C257" s="196" t="s">
        <v>444</v>
      </c>
      <c r="D257" s="196" t="s">
        <v>150</v>
      </c>
      <c r="E257" s="197" t="s">
        <v>250</v>
      </c>
      <c r="F257" s="198" t="s">
        <v>251</v>
      </c>
      <c r="G257" s="199" t="s">
        <v>202</v>
      </c>
      <c r="H257" s="200">
        <v>3244.3200000000002</v>
      </c>
      <c r="I257" s="201"/>
      <c r="J257" s="202">
        <f>ROUND(I257*H257,2)</f>
        <v>0</v>
      </c>
      <c r="K257" s="198" t="s">
        <v>154</v>
      </c>
      <c r="L257" s="43"/>
      <c r="M257" s="203" t="s">
        <v>19</v>
      </c>
      <c r="N257" s="204" t="s">
        <v>47</v>
      </c>
      <c r="O257" s="83"/>
      <c r="P257" s="205">
        <f>O257*H257</f>
        <v>0</v>
      </c>
      <c r="Q257" s="205">
        <v>0</v>
      </c>
      <c r="R257" s="205">
        <f>Q257*H257</f>
        <v>0</v>
      </c>
      <c r="S257" s="205">
        <v>0</v>
      </c>
      <c r="T257" s="206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07" t="s">
        <v>148</v>
      </c>
      <c r="AT257" s="207" t="s">
        <v>150</v>
      </c>
      <c r="AU257" s="207" t="s">
        <v>14</v>
      </c>
      <c r="AY257" s="16" t="s">
        <v>149</v>
      </c>
      <c r="BE257" s="208">
        <f>IF(N257="základní",J257,0)</f>
        <v>0</v>
      </c>
      <c r="BF257" s="208">
        <f>IF(N257="snížená",J257,0)</f>
        <v>0</v>
      </c>
      <c r="BG257" s="208">
        <f>IF(N257="zákl. přenesená",J257,0)</f>
        <v>0</v>
      </c>
      <c r="BH257" s="208">
        <f>IF(N257="sníž. přenesená",J257,0)</f>
        <v>0</v>
      </c>
      <c r="BI257" s="208">
        <f>IF(N257="nulová",J257,0)</f>
        <v>0</v>
      </c>
      <c r="BJ257" s="16" t="s">
        <v>14</v>
      </c>
      <c r="BK257" s="208">
        <f>ROUND(I257*H257,2)</f>
        <v>0</v>
      </c>
      <c r="BL257" s="16" t="s">
        <v>148</v>
      </c>
      <c r="BM257" s="207" t="s">
        <v>939</v>
      </c>
    </row>
    <row r="258" s="2" customFormat="1">
      <c r="A258" s="37"/>
      <c r="B258" s="38"/>
      <c r="C258" s="39"/>
      <c r="D258" s="209" t="s">
        <v>156</v>
      </c>
      <c r="E258" s="39"/>
      <c r="F258" s="210" t="s">
        <v>253</v>
      </c>
      <c r="G258" s="39"/>
      <c r="H258" s="39"/>
      <c r="I258" s="211"/>
      <c r="J258" s="39"/>
      <c r="K258" s="39"/>
      <c r="L258" s="43"/>
      <c r="M258" s="212"/>
      <c r="N258" s="213"/>
      <c r="O258" s="83"/>
      <c r="P258" s="83"/>
      <c r="Q258" s="83"/>
      <c r="R258" s="83"/>
      <c r="S258" s="83"/>
      <c r="T258" s="84"/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T258" s="16" t="s">
        <v>156</v>
      </c>
      <c r="AU258" s="16" t="s">
        <v>14</v>
      </c>
    </row>
    <row r="259" s="2" customFormat="1">
      <c r="A259" s="37"/>
      <c r="B259" s="38"/>
      <c r="C259" s="39"/>
      <c r="D259" s="214" t="s">
        <v>158</v>
      </c>
      <c r="E259" s="39"/>
      <c r="F259" s="215" t="s">
        <v>254</v>
      </c>
      <c r="G259" s="39"/>
      <c r="H259" s="39"/>
      <c r="I259" s="211"/>
      <c r="J259" s="39"/>
      <c r="K259" s="39"/>
      <c r="L259" s="43"/>
      <c r="M259" s="212"/>
      <c r="N259" s="213"/>
      <c r="O259" s="83"/>
      <c r="P259" s="83"/>
      <c r="Q259" s="83"/>
      <c r="R259" s="83"/>
      <c r="S259" s="83"/>
      <c r="T259" s="84"/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T259" s="16" t="s">
        <v>158</v>
      </c>
      <c r="AU259" s="16" t="s">
        <v>14</v>
      </c>
    </row>
    <row r="260" s="12" customFormat="1">
      <c r="A260" s="12"/>
      <c r="B260" s="216"/>
      <c r="C260" s="217"/>
      <c r="D260" s="209" t="s">
        <v>160</v>
      </c>
      <c r="E260" s="218" t="s">
        <v>19</v>
      </c>
      <c r="F260" s="219" t="s">
        <v>450</v>
      </c>
      <c r="G260" s="217"/>
      <c r="H260" s="218" t="s">
        <v>19</v>
      </c>
      <c r="I260" s="220"/>
      <c r="J260" s="217"/>
      <c r="K260" s="217"/>
      <c r="L260" s="221"/>
      <c r="M260" s="222"/>
      <c r="N260" s="223"/>
      <c r="O260" s="223"/>
      <c r="P260" s="223"/>
      <c r="Q260" s="223"/>
      <c r="R260" s="223"/>
      <c r="S260" s="223"/>
      <c r="T260" s="224"/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T260" s="225" t="s">
        <v>160</v>
      </c>
      <c r="AU260" s="225" t="s">
        <v>14</v>
      </c>
      <c r="AV260" s="12" t="s">
        <v>14</v>
      </c>
      <c r="AW260" s="12" t="s">
        <v>35</v>
      </c>
      <c r="AX260" s="12" t="s">
        <v>76</v>
      </c>
      <c r="AY260" s="225" t="s">
        <v>149</v>
      </c>
    </row>
    <row r="261" s="13" customFormat="1">
      <c r="A261" s="13"/>
      <c r="B261" s="226"/>
      <c r="C261" s="227"/>
      <c r="D261" s="209" t="s">
        <v>160</v>
      </c>
      <c r="E261" s="228" t="s">
        <v>426</v>
      </c>
      <c r="F261" s="229" t="s">
        <v>940</v>
      </c>
      <c r="G261" s="227"/>
      <c r="H261" s="230">
        <v>3244.3200000000002</v>
      </c>
      <c r="I261" s="231"/>
      <c r="J261" s="227"/>
      <c r="K261" s="227"/>
      <c r="L261" s="232"/>
      <c r="M261" s="233"/>
      <c r="N261" s="234"/>
      <c r="O261" s="234"/>
      <c r="P261" s="234"/>
      <c r="Q261" s="234"/>
      <c r="R261" s="234"/>
      <c r="S261" s="234"/>
      <c r="T261" s="235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6" t="s">
        <v>160</v>
      </c>
      <c r="AU261" s="236" t="s">
        <v>14</v>
      </c>
      <c r="AV261" s="13" t="s">
        <v>96</v>
      </c>
      <c r="AW261" s="13" t="s">
        <v>35</v>
      </c>
      <c r="AX261" s="13" t="s">
        <v>76</v>
      </c>
      <c r="AY261" s="236" t="s">
        <v>149</v>
      </c>
    </row>
    <row r="262" s="13" customFormat="1">
      <c r="A262" s="13"/>
      <c r="B262" s="226"/>
      <c r="C262" s="227"/>
      <c r="D262" s="209" t="s">
        <v>160</v>
      </c>
      <c r="E262" s="228" t="s">
        <v>428</v>
      </c>
      <c r="F262" s="229" t="s">
        <v>429</v>
      </c>
      <c r="G262" s="227"/>
      <c r="H262" s="230">
        <v>3244.3200000000002</v>
      </c>
      <c r="I262" s="231"/>
      <c r="J262" s="227"/>
      <c r="K262" s="227"/>
      <c r="L262" s="232"/>
      <c r="M262" s="233"/>
      <c r="N262" s="234"/>
      <c r="O262" s="234"/>
      <c r="P262" s="234"/>
      <c r="Q262" s="234"/>
      <c r="R262" s="234"/>
      <c r="S262" s="234"/>
      <c r="T262" s="235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6" t="s">
        <v>160</v>
      </c>
      <c r="AU262" s="236" t="s">
        <v>14</v>
      </c>
      <c r="AV262" s="13" t="s">
        <v>96</v>
      </c>
      <c r="AW262" s="13" t="s">
        <v>35</v>
      </c>
      <c r="AX262" s="13" t="s">
        <v>14</v>
      </c>
      <c r="AY262" s="236" t="s">
        <v>149</v>
      </c>
    </row>
    <row r="263" s="2" customFormat="1" ht="16.5" customHeight="1">
      <c r="A263" s="37"/>
      <c r="B263" s="38"/>
      <c r="C263" s="196" t="s">
        <v>455</v>
      </c>
      <c r="D263" s="196" t="s">
        <v>150</v>
      </c>
      <c r="E263" s="197" t="s">
        <v>260</v>
      </c>
      <c r="F263" s="198" t="s">
        <v>261</v>
      </c>
      <c r="G263" s="199" t="s">
        <v>202</v>
      </c>
      <c r="H263" s="200">
        <v>533.17999999999995</v>
      </c>
      <c r="I263" s="201"/>
      <c r="J263" s="202">
        <f>ROUND(I263*H263,2)</f>
        <v>0</v>
      </c>
      <c r="K263" s="198" t="s">
        <v>154</v>
      </c>
      <c r="L263" s="43"/>
      <c r="M263" s="203" t="s">
        <v>19</v>
      </c>
      <c r="N263" s="204" t="s">
        <v>47</v>
      </c>
      <c r="O263" s="83"/>
      <c r="P263" s="205">
        <f>O263*H263</f>
        <v>0</v>
      </c>
      <c r="Q263" s="205">
        <v>0</v>
      </c>
      <c r="R263" s="205">
        <f>Q263*H263</f>
        <v>0</v>
      </c>
      <c r="S263" s="205">
        <v>0</v>
      </c>
      <c r="T263" s="206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07" t="s">
        <v>148</v>
      </c>
      <c r="AT263" s="207" t="s">
        <v>150</v>
      </c>
      <c r="AU263" s="207" t="s">
        <v>14</v>
      </c>
      <c r="AY263" s="16" t="s">
        <v>149</v>
      </c>
      <c r="BE263" s="208">
        <f>IF(N263="základní",J263,0)</f>
        <v>0</v>
      </c>
      <c r="BF263" s="208">
        <f>IF(N263="snížená",J263,0)</f>
        <v>0</v>
      </c>
      <c r="BG263" s="208">
        <f>IF(N263="zákl. přenesená",J263,0)</f>
        <v>0</v>
      </c>
      <c r="BH263" s="208">
        <f>IF(N263="sníž. přenesená",J263,0)</f>
        <v>0</v>
      </c>
      <c r="BI263" s="208">
        <f>IF(N263="nulová",J263,0)</f>
        <v>0</v>
      </c>
      <c r="BJ263" s="16" t="s">
        <v>14</v>
      </c>
      <c r="BK263" s="208">
        <f>ROUND(I263*H263,2)</f>
        <v>0</v>
      </c>
      <c r="BL263" s="16" t="s">
        <v>148</v>
      </c>
      <c r="BM263" s="207" t="s">
        <v>941</v>
      </c>
    </row>
    <row r="264" s="2" customFormat="1">
      <c r="A264" s="37"/>
      <c r="B264" s="38"/>
      <c r="C264" s="39"/>
      <c r="D264" s="209" t="s">
        <v>156</v>
      </c>
      <c r="E264" s="39"/>
      <c r="F264" s="210" t="s">
        <v>263</v>
      </c>
      <c r="G264" s="39"/>
      <c r="H264" s="39"/>
      <c r="I264" s="211"/>
      <c r="J264" s="39"/>
      <c r="K264" s="39"/>
      <c r="L264" s="43"/>
      <c r="M264" s="212"/>
      <c r="N264" s="213"/>
      <c r="O264" s="83"/>
      <c r="P264" s="83"/>
      <c r="Q264" s="83"/>
      <c r="R264" s="83"/>
      <c r="S264" s="83"/>
      <c r="T264" s="84"/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T264" s="16" t="s">
        <v>156</v>
      </c>
      <c r="AU264" s="16" t="s">
        <v>14</v>
      </c>
    </row>
    <row r="265" s="2" customFormat="1">
      <c r="A265" s="37"/>
      <c r="B265" s="38"/>
      <c r="C265" s="39"/>
      <c r="D265" s="214" t="s">
        <v>158</v>
      </c>
      <c r="E265" s="39"/>
      <c r="F265" s="215" t="s">
        <v>264</v>
      </c>
      <c r="G265" s="39"/>
      <c r="H265" s="39"/>
      <c r="I265" s="211"/>
      <c r="J265" s="39"/>
      <c r="K265" s="39"/>
      <c r="L265" s="43"/>
      <c r="M265" s="212"/>
      <c r="N265" s="213"/>
      <c r="O265" s="83"/>
      <c r="P265" s="83"/>
      <c r="Q265" s="83"/>
      <c r="R265" s="83"/>
      <c r="S265" s="83"/>
      <c r="T265" s="84"/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T265" s="16" t="s">
        <v>158</v>
      </c>
      <c r="AU265" s="16" t="s">
        <v>14</v>
      </c>
    </row>
    <row r="266" s="12" customFormat="1">
      <c r="A266" s="12"/>
      <c r="B266" s="216"/>
      <c r="C266" s="217"/>
      <c r="D266" s="209" t="s">
        <v>160</v>
      </c>
      <c r="E266" s="218" t="s">
        <v>19</v>
      </c>
      <c r="F266" s="219" t="s">
        <v>450</v>
      </c>
      <c r="G266" s="217"/>
      <c r="H266" s="218" t="s">
        <v>19</v>
      </c>
      <c r="I266" s="220"/>
      <c r="J266" s="217"/>
      <c r="K266" s="217"/>
      <c r="L266" s="221"/>
      <c r="M266" s="222"/>
      <c r="N266" s="223"/>
      <c r="O266" s="223"/>
      <c r="P266" s="223"/>
      <c r="Q266" s="223"/>
      <c r="R266" s="223"/>
      <c r="S266" s="223"/>
      <c r="T266" s="224"/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T266" s="225" t="s">
        <v>160</v>
      </c>
      <c r="AU266" s="225" t="s">
        <v>14</v>
      </c>
      <c r="AV266" s="12" t="s">
        <v>14</v>
      </c>
      <c r="AW266" s="12" t="s">
        <v>35</v>
      </c>
      <c r="AX266" s="12" t="s">
        <v>76</v>
      </c>
      <c r="AY266" s="225" t="s">
        <v>149</v>
      </c>
    </row>
    <row r="267" s="13" customFormat="1">
      <c r="A267" s="13"/>
      <c r="B267" s="226"/>
      <c r="C267" s="227"/>
      <c r="D267" s="209" t="s">
        <v>160</v>
      </c>
      <c r="E267" s="228" t="s">
        <v>471</v>
      </c>
      <c r="F267" s="229" t="s">
        <v>942</v>
      </c>
      <c r="G267" s="227"/>
      <c r="H267" s="230">
        <v>397</v>
      </c>
      <c r="I267" s="231"/>
      <c r="J267" s="227"/>
      <c r="K267" s="227"/>
      <c r="L267" s="232"/>
      <c r="M267" s="233"/>
      <c r="N267" s="234"/>
      <c r="O267" s="234"/>
      <c r="P267" s="234"/>
      <c r="Q267" s="234"/>
      <c r="R267" s="234"/>
      <c r="S267" s="234"/>
      <c r="T267" s="235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6" t="s">
        <v>160</v>
      </c>
      <c r="AU267" s="236" t="s">
        <v>14</v>
      </c>
      <c r="AV267" s="13" t="s">
        <v>96</v>
      </c>
      <c r="AW267" s="13" t="s">
        <v>35</v>
      </c>
      <c r="AX267" s="13" t="s">
        <v>76</v>
      </c>
      <c r="AY267" s="236" t="s">
        <v>149</v>
      </c>
    </row>
    <row r="268" s="13" customFormat="1">
      <c r="A268" s="13"/>
      <c r="B268" s="226"/>
      <c r="C268" s="227"/>
      <c r="D268" s="209" t="s">
        <v>160</v>
      </c>
      <c r="E268" s="228" t="s">
        <v>473</v>
      </c>
      <c r="F268" s="229" t="s">
        <v>943</v>
      </c>
      <c r="G268" s="227"/>
      <c r="H268" s="230">
        <v>136.18000000000001</v>
      </c>
      <c r="I268" s="231"/>
      <c r="J268" s="227"/>
      <c r="K268" s="227"/>
      <c r="L268" s="232"/>
      <c r="M268" s="233"/>
      <c r="N268" s="234"/>
      <c r="O268" s="234"/>
      <c r="P268" s="234"/>
      <c r="Q268" s="234"/>
      <c r="R268" s="234"/>
      <c r="S268" s="234"/>
      <c r="T268" s="235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6" t="s">
        <v>160</v>
      </c>
      <c r="AU268" s="236" t="s">
        <v>14</v>
      </c>
      <c r="AV268" s="13" t="s">
        <v>96</v>
      </c>
      <c r="AW268" s="13" t="s">
        <v>35</v>
      </c>
      <c r="AX268" s="13" t="s">
        <v>76</v>
      </c>
      <c r="AY268" s="236" t="s">
        <v>149</v>
      </c>
    </row>
    <row r="269" s="13" customFormat="1">
      <c r="A269" s="13"/>
      <c r="B269" s="226"/>
      <c r="C269" s="227"/>
      <c r="D269" s="209" t="s">
        <v>160</v>
      </c>
      <c r="E269" s="228" t="s">
        <v>944</v>
      </c>
      <c r="F269" s="229" t="s">
        <v>945</v>
      </c>
      <c r="G269" s="227"/>
      <c r="H269" s="230">
        <v>533.17999999999995</v>
      </c>
      <c r="I269" s="231"/>
      <c r="J269" s="227"/>
      <c r="K269" s="227"/>
      <c r="L269" s="232"/>
      <c r="M269" s="233"/>
      <c r="N269" s="234"/>
      <c r="O269" s="234"/>
      <c r="P269" s="234"/>
      <c r="Q269" s="234"/>
      <c r="R269" s="234"/>
      <c r="S269" s="234"/>
      <c r="T269" s="235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6" t="s">
        <v>160</v>
      </c>
      <c r="AU269" s="236" t="s">
        <v>14</v>
      </c>
      <c r="AV269" s="13" t="s">
        <v>96</v>
      </c>
      <c r="AW269" s="13" t="s">
        <v>35</v>
      </c>
      <c r="AX269" s="13" t="s">
        <v>14</v>
      </c>
      <c r="AY269" s="236" t="s">
        <v>149</v>
      </c>
    </row>
    <row r="270" s="2" customFormat="1" ht="16.5" customHeight="1">
      <c r="A270" s="37"/>
      <c r="B270" s="38"/>
      <c r="C270" s="196" t="s">
        <v>465</v>
      </c>
      <c r="D270" s="196" t="s">
        <v>150</v>
      </c>
      <c r="E270" s="197" t="s">
        <v>271</v>
      </c>
      <c r="F270" s="198" t="s">
        <v>272</v>
      </c>
      <c r="G270" s="199" t="s">
        <v>202</v>
      </c>
      <c r="H270" s="200">
        <v>715</v>
      </c>
      <c r="I270" s="201"/>
      <c r="J270" s="202">
        <f>ROUND(I270*H270,2)</f>
        <v>0</v>
      </c>
      <c r="K270" s="198" t="s">
        <v>154</v>
      </c>
      <c r="L270" s="43"/>
      <c r="M270" s="203" t="s">
        <v>19</v>
      </c>
      <c r="N270" s="204" t="s">
        <v>47</v>
      </c>
      <c r="O270" s="83"/>
      <c r="P270" s="205">
        <f>O270*H270</f>
        <v>0</v>
      </c>
      <c r="Q270" s="205">
        <v>0</v>
      </c>
      <c r="R270" s="205">
        <f>Q270*H270</f>
        <v>0</v>
      </c>
      <c r="S270" s="205">
        <v>0</v>
      </c>
      <c r="T270" s="206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207" t="s">
        <v>148</v>
      </c>
      <c r="AT270" s="207" t="s">
        <v>150</v>
      </c>
      <c r="AU270" s="207" t="s">
        <v>14</v>
      </c>
      <c r="AY270" s="16" t="s">
        <v>149</v>
      </c>
      <c r="BE270" s="208">
        <f>IF(N270="základní",J270,0)</f>
        <v>0</v>
      </c>
      <c r="BF270" s="208">
        <f>IF(N270="snížená",J270,0)</f>
        <v>0</v>
      </c>
      <c r="BG270" s="208">
        <f>IF(N270="zákl. přenesená",J270,0)</f>
        <v>0</v>
      </c>
      <c r="BH270" s="208">
        <f>IF(N270="sníž. přenesená",J270,0)</f>
        <v>0</v>
      </c>
      <c r="BI270" s="208">
        <f>IF(N270="nulová",J270,0)</f>
        <v>0</v>
      </c>
      <c r="BJ270" s="16" t="s">
        <v>14</v>
      </c>
      <c r="BK270" s="208">
        <f>ROUND(I270*H270,2)</f>
        <v>0</v>
      </c>
      <c r="BL270" s="16" t="s">
        <v>148</v>
      </c>
      <c r="BM270" s="207" t="s">
        <v>946</v>
      </c>
    </row>
    <row r="271" s="2" customFormat="1">
      <c r="A271" s="37"/>
      <c r="B271" s="38"/>
      <c r="C271" s="39"/>
      <c r="D271" s="209" t="s">
        <v>156</v>
      </c>
      <c r="E271" s="39"/>
      <c r="F271" s="210" t="s">
        <v>274</v>
      </c>
      <c r="G271" s="39"/>
      <c r="H271" s="39"/>
      <c r="I271" s="211"/>
      <c r="J271" s="39"/>
      <c r="K271" s="39"/>
      <c r="L271" s="43"/>
      <c r="M271" s="212"/>
      <c r="N271" s="213"/>
      <c r="O271" s="83"/>
      <c r="P271" s="83"/>
      <c r="Q271" s="83"/>
      <c r="R271" s="83"/>
      <c r="S271" s="83"/>
      <c r="T271" s="84"/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T271" s="16" t="s">
        <v>156</v>
      </c>
      <c r="AU271" s="16" t="s">
        <v>14</v>
      </c>
    </row>
    <row r="272" s="2" customFormat="1">
      <c r="A272" s="37"/>
      <c r="B272" s="38"/>
      <c r="C272" s="39"/>
      <c r="D272" s="214" t="s">
        <v>158</v>
      </c>
      <c r="E272" s="39"/>
      <c r="F272" s="215" t="s">
        <v>275</v>
      </c>
      <c r="G272" s="39"/>
      <c r="H272" s="39"/>
      <c r="I272" s="211"/>
      <c r="J272" s="39"/>
      <c r="K272" s="39"/>
      <c r="L272" s="43"/>
      <c r="M272" s="212"/>
      <c r="N272" s="213"/>
      <c r="O272" s="83"/>
      <c r="P272" s="83"/>
      <c r="Q272" s="83"/>
      <c r="R272" s="83"/>
      <c r="S272" s="83"/>
      <c r="T272" s="84"/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T272" s="16" t="s">
        <v>158</v>
      </c>
      <c r="AU272" s="16" t="s">
        <v>14</v>
      </c>
    </row>
    <row r="273" s="12" customFormat="1">
      <c r="A273" s="12"/>
      <c r="B273" s="216"/>
      <c r="C273" s="217"/>
      <c r="D273" s="209" t="s">
        <v>160</v>
      </c>
      <c r="E273" s="218" t="s">
        <v>19</v>
      </c>
      <c r="F273" s="219" t="s">
        <v>450</v>
      </c>
      <c r="G273" s="217"/>
      <c r="H273" s="218" t="s">
        <v>19</v>
      </c>
      <c r="I273" s="220"/>
      <c r="J273" s="217"/>
      <c r="K273" s="217"/>
      <c r="L273" s="221"/>
      <c r="M273" s="222"/>
      <c r="N273" s="223"/>
      <c r="O273" s="223"/>
      <c r="P273" s="223"/>
      <c r="Q273" s="223"/>
      <c r="R273" s="223"/>
      <c r="S273" s="223"/>
      <c r="T273" s="224"/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T273" s="225" t="s">
        <v>160</v>
      </c>
      <c r="AU273" s="225" t="s">
        <v>14</v>
      </c>
      <c r="AV273" s="12" t="s">
        <v>14</v>
      </c>
      <c r="AW273" s="12" t="s">
        <v>35</v>
      </c>
      <c r="AX273" s="12" t="s">
        <v>76</v>
      </c>
      <c r="AY273" s="225" t="s">
        <v>149</v>
      </c>
    </row>
    <row r="274" s="13" customFormat="1">
      <c r="A274" s="13"/>
      <c r="B274" s="226"/>
      <c r="C274" s="227"/>
      <c r="D274" s="209" t="s">
        <v>160</v>
      </c>
      <c r="E274" s="228" t="s">
        <v>102</v>
      </c>
      <c r="F274" s="229" t="s">
        <v>947</v>
      </c>
      <c r="G274" s="227"/>
      <c r="H274" s="230">
        <v>318</v>
      </c>
      <c r="I274" s="231"/>
      <c r="J274" s="227"/>
      <c r="K274" s="227"/>
      <c r="L274" s="232"/>
      <c r="M274" s="233"/>
      <c r="N274" s="234"/>
      <c r="O274" s="234"/>
      <c r="P274" s="234"/>
      <c r="Q274" s="234"/>
      <c r="R274" s="234"/>
      <c r="S274" s="234"/>
      <c r="T274" s="235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6" t="s">
        <v>160</v>
      </c>
      <c r="AU274" s="236" t="s">
        <v>14</v>
      </c>
      <c r="AV274" s="13" t="s">
        <v>96</v>
      </c>
      <c r="AW274" s="13" t="s">
        <v>35</v>
      </c>
      <c r="AX274" s="13" t="s">
        <v>76</v>
      </c>
      <c r="AY274" s="236" t="s">
        <v>149</v>
      </c>
    </row>
    <row r="275" s="13" customFormat="1">
      <c r="A275" s="13"/>
      <c r="B275" s="226"/>
      <c r="C275" s="227"/>
      <c r="D275" s="209" t="s">
        <v>160</v>
      </c>
      <c r="E275" s="228" t="s">
        <v>499</v>
      </c>
      <c r="F275" s="229" t="s">
        <v>948</v>
      </c>
      <c r="G275" s="227"/>
      <c r="H275" s="230">
        <v>397</v>
      </c>
      <c r="I275" s="231"/>
      <c r="J275" s="227"/>
      <c r="K275" s="227"/>
      <c r="L275" s="232"/>
      <c r="M275" s="233"/>
      <c r="N275" s="234"/>
      <c r="O275" s="234"/>
      <c r="P275" s="234"/>
      <c r="Q275" s="234"/>
      <c r="R275" s="234"/>
      <c r="S275" s="234"/>
      <c r="T275" s="235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6" t="s">
        <v>160</v>
      </c>
      <c r="AU275" s="236" t="s">
        <v>14</v>
      </c>
      <c r="AV275" s="13" t="s">
        <v>96</v>
      </c>
      <c r="AW275" s="13" t="s">
        <v>35</v>
      </c>
      <c r="AX275" s="13" t="s">
        <v>76</v>
      </c>
      <c r="AY275" s="236" t="s">
        <v>149</v>
      </c>
    </row>
    <row r="276" s="13" customFormat="1">
      <c r="A276" s="13"/>
      <c r="B276" s="226"/>
      <c r="C276" s="227"/>
      <c r="D276" s="209" t="s">
        <v>160</v>
      </c>
      <c r="E276" s="228" t="s">
        <v>949</v>
      </c>
      <c r="F276" s="229" t="s">
        <v>950</v>
      </c>
      <c r="G276" s="227"/>
      <c r="H276" s="230">
        <v>715</v>
      </c>
      <c r="I276" s="231"/>
      <c r="J276" s="227"/>
      <c r="K276" s="227"/>
      <c r="L276" s="232"/>
      <c r="M276" s="233"/>
      <c r="N276" s="234"/>
      <c r="O276" s="234"/>
      <c r="P276" s="234"/>
      <c r="Q276" s="234"/>
      <c r="R276" s="234"/>
      <c r="S276" s="234"/>
      <c r="T276" s="235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6" t="s">
        <v>160</v>
      </c>
      <c r="AU276" s="236" t="s">
        <v>14</v>
      </c>
      <c r="AV276" s="13" t="s">
        <v>96</v>
      </c>
      <c r="AW276" s="13" t="s">
        <v>35</v>
      </c>
      <c r="AX276" s="13" t="s">
        <v>14</v>
      </c>
      <c r="AY276" s="236" t="s">
        <v>149</v>
      </c>
    </row>
    <row r="277" s="2" customFormat="1" ht="16.5" customHeight="1">
      <c r="A277" s="37"/>
      <c r="B277" s="38"/>
      <c r="C277" s="237" t="s">
        <v>475</v>
      </c>
      <c r="D277" s="237" t="s">
        <v>281</v>
      </c>
      <c r="E277" s="238" t="s">
        <v>282</v>
      </c>
      <c r="F277" s="239" t="s">
        <v>283</v>
      </c>
      <c r="G277" s="240" t="s">
        <v>284</v>
      </c>
      <c r="H277" s="241">
        <v>815.46900000000005</v>
      </c>
      <c r="I277" s="242"/>
      <c r="J277" s="243">
        <f>ROUND(I277*H277,2)</f>
        <v>0</v>
      </c>
      <c r="K277" s="239" t="s">
        <v>154</v>
      </c>
      <c r="L277" s="244"/>
      <c r="M277" s="245" t="s">
        <v>19</v>
      </c>
      <c r="N277" s="246" t="s">
        <v>47</v>
      </c>
      <c r="O277" s="83"/>
      <c r="P277" s="205">
        <f>O277*H277</f>
        <v>0</v>
      </c>
      <c r="Q277" s="205">
        <v>1</v>
      </c>
      <c r="R277" s="205">
        <f>Q277*H277</f>
        <v>815.46900000000005</v>
      </c>
      <c r="S277" s="205">
        <v>0</v>
      </c>
      <c r="T277" s="206">
        <f>S277*H277</f>
        <v>0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207" t="s">
        <v>222</v>
      </c>
      <c r="AT277" s="207" t="s">
        <v>281</v>
      </c>
      <c r="AU277" s="207" t="s">
        <v>14</v>
      </c>
      <c r="AY277" s="16" t="s">
        <v>149</v>
      </c>
      <c r="BE277" s="208">
        <f>IF(N277="základní",J277,0)</f>
        <v>0</v>
      </c>
      <c r="BF277" s="208">
        <f>IF(N277="snížená",J277,0)</f>
        <v>0</v>
      </c>
      <c r="BG277" s="208">
        <f>IF(N277="zákl. přenesená",J277,0)</f>
        <v>0</v>
      </c>
      <c r="BH277" s="208">
        <f>IF(N277="sníž. přenesená",J277,0)</f>
        <v>0</v>
      </c>
      <c r="BI277" s="208">
        <f>IF(N277="nulová",J277,0)</f>
        <v>0</v>
      </c>
      <c r="BJ277" s="16" t="s">
        <v>14</v>
      </c>
      <c r="BK277" s="208">
        <f>ROUND(I277*H277,2)</f>
        <v>0</v>
      </c>
      <c r="BL277" s="16" t="s">
        <v>148</v>
      </c>
      <c r="BM277" s="207" t="s">
        <v>951</v>
      </c>
    </row>
    <row r="278" s="2" customFormat="1">
      <c r="A278" s="37"/>
      <c r="B278" s="38"/>
      <c r="C278" s="39"/>
      <c r="D278" s="209" t="s">
        <v>156</v>
      </c>
      <c r="E278" s="39"/>
      <c r="F278" s="210" t="s">
        <v>283</v>
      </c>
      <c r="G278" s="39"/>
      <c r="H278" s="39"/>
      <c r="I278" s="211"/>
      <c r="J278" s="39"/>
      <c r="K278" s="39"/>
      <c r="L278" s="43"/>
      <c r="M278" s="212"/>
      <c r="N278" s="213"/>
      <c r="O278" s="83"/>
      <c r="P278" s="83"/>
      <c r="Q278" s="83"/>
      <c r="R278" s="83"/>
      <c r="S278" s="83"/>
      <c r="T278" s="84"/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T278" s="16" t="s">
        <v>156</v>
      </c>
      <c r="AU278" s="16" t="s">
        <v>14</v>
      </c>
    </row>
    <row r="279" s="12" customFormat="1">
      <c r="A279" s="12"/>
      <c r="B279" s="216"/>
      <c r="C279" s="217"/>
      <c r="D279" s="209" t="s">
        <v>160</v>
      </c>
      <c r="E279" s="218" t="s">
        <v>19</v>
      </c>
      <c r="F279" s="219" t="s">
        <v>450</v>
      </c>
      <c r="G279" s="217"/>
      <c r="H279" s="218" t="s">
        <v>19</v>
      </c>
      <c r="I279" s="220"/>
      <c r="J279" s="217"/>
      <c r="K279" s="217"/>
      <c r="L279" s="221"/>
      <c r="M279" s="222"/>
      <c r="N279" s="223"/>
      <c r="O279" s="223"/>
      <c r="P279" s="223"/>
      <c r="Q279" s="223"/>
      <c r="R279" s="223"/>
      <c r="S279" s="223"/>
      <c r="T279" s="224"/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T279" s="225" t="s">
        <v>160</v>
      </c>
      <c r="AU279" s="225" t="s">
        <v>14</v>
      </c>
      <c r="AV279" s="12" t="s">
        <v>14</v>
      </c>
      <c r="AW279" s="12" t="s">
        <v>35</v>
      </c>
      <c r="AX279" s="12" t="s">
        <v>76</v>
      </c>
      <c r="AY279" s="225" t="s">
        <v>149</v>
      </c>
    </row>
    <row r="280" s="13" customFormat="1">
      <c r="A280" s="13"/>
      <c r="B280" s="226"/>
      <c r="C280" s="227"/>
      <c r="D280" s="209" t="s">
        <v>160</v>
      </c>
      <c r="E280" s="228" t="s">
        <v>104</v>
      </c>
      <c r="F280" s="229" t="s">
        <v>952</v>
      </c>
      <c r="G280" s="227"/>
      <c r="H280" s="230">
        <v>815.46900000000005</v>
      </c>
      <c r="I280" s="231"/>
      <c r="J280" s="227"/>
      <c r="K280" s="227"/>
      <c r="L280" s="232"/>
      <c r="M280" s="233"/>
      <c r="N280" s="234"/>
      <c r="O280" s="234"/>
      <c r="P280" s="234"/>
      <c r="Q280" s="234"/>
      <c r="R280" s="234"/>
      <c r="S280" s="234"/>
      <c r="T280" s="235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6" t="s">
        <v>160</v>
      </c>
      <c r="AU280" s="236" t="s">
        <v>14</v>
      </c>
      <c r="AV280" s="13" t="s">
        <v>96</v>
      </c>
      <c r="AW280" s="13" t="s">
        <v>35</v>
      </c>
      <c r="AX280" s="13" t="s">
        <v>76</v>
      </c>
      <c r="AY280" s="236" t="s">
        <v>149</v>
      </c>
    </row>
    <row r="281" s="13" customFormat="1">
      <c r="A281" s="13"/>
      <c r="B281" s="226"/>
      <c r="C281" s="227"/>
      <c r="D281" s="209" t="s">
        <v>160</v>
      </c>
      <c r="E281" s="228" t="s">
        <v>509</v>
      </c>
      <c r="F281" s="229" t="s">
        <v>510</v>
      </c>
      <c r="G281" s="227"/>
      <c r="H281" s="230">
        <v>815.46900000000005</v>
      </c>
      <c r="I281" s="231"/>
      <c r="J281" s="227"/>
      <c r="K281" s="227"/>
      <c r="L281" s="232"/>
      <c r="M281" s="233"/>
      <c r="N281" s="234"/>
      <c r="O281" s="234"/>
      <c r="P281" s="234"/>
      <c r="Q281" s="234"/>
      <c r="R281" s="234"/>
      <c r="S281" s="234"/>
      <c r="T281" s="235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6" t="s">
        <v>160</v>
      </c>
      <c r="AU281" s="236" t="s">
        <v>14</v>
      </c>
      <c r="AV281" s="13" t="s">
        <v>96</v>
      </c>
      <c r="AW281" s="13" t="s">
        <v>35</v>
      </c>
      <c r="AX281" s="13" t="s">
        <v>14</v>
      </c>
      <c r="AY281" s="236" t="s">
        <v>149</v>
      </c>
    </row>
    <row r="282" s="2" customFormat="1" ht="16.5" customHeight="1">
      <c r="A282" s="37"/>
      <c r="B282" s="38"/>
      <c r="C282" s="196" t="s">
        <v>481</v>
      </c>
      <c r="D282" s="196" t="s">
        <v>150</v>
      </c>
      <c r="E282" s="197" t="s">
        <v>299</v>
      </c>
      <c r="F282" s="198" t="s">
        <v>300</v>
      </c>
      <c r="G282" s="199" t="s">
        <v>202</v>
      </c>
      <c r="H282" s="200">
        <v>424.92000000000002</v>
      </c>
      <c r="I282" s="201"/>
      <c r="J282" s="202">
        <f>ROUND(I282*H282,2)</f>
        <v>0</v>
      </c>
      <c r="K282" s="198" t="s">
        <v>154</v>
      </c>
      <c r="L282" s="43"/>
      <c r="M282" s="203" t="s">
        <v>19</v>
      </c>
      <c r="N282" s="204" t="s">
        <v>47</v>
      </c>
      <c r="O282" s="83"/>
      <c r="P282" s="205">
        <f>O282*H282</f>
        <v>0</v>
      </c>
      <c r="Q282" s="205">
        <v>0</v>
      </c>
      <c r="R282" s="205">
        <f>Q282*H282</f>
        <v>0</v>
      </c>
      <c r="S282" s="205">
        <v>0</v>
      </c>
      <c r="T282" s="206">
        <f>S282*H282</f>
        <v>0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207" t="s">
        <v>148</v>
      </c>
      <c r="AT282" s="207" t="s">
        <v>150</v>
      </c>
      <c r="AU282" s="207" t="s">
        <v>14</v>
      </c>
      <c r="AY282" s="16" t="s">
        <v>149</v>
      </c>
      <c r="BE282" s="208">
        <f>IF(N282="základní",J282,0)</f>
        <v>0</v>
      </c>
      <c r="BF282" s="208">
        <f>IF(N282="snížená",J282,0)</f>
        <v>0</v>
      </c>
      <c r="BG282" s="208">
        <f>IF(N282="zákl. přenesená",J282,0)</f>
        <v>0</v>
      </c>
      <c r="BH282" s="208">
        <f>IF(N282="sníž. přenesená",J282,0)</f>
        <v>0</v>
      </c>
      <c r="BI282" s="208">
        <f>IF(N282="nulová",J282,0)</f>
        <v>0</v>
      </c>
      <c r="BJ282" s="16" t="s">
        <v>14</v>
      </c>
      <c r="BK282" s="208">
        <f>ROUND(I282*H282,2)</f>
        <v>0</v>
      </c>
      <c r="BL282" s="16" t="s">
        <v>148</v>
      </c>
      <c r="BM282" s="207" t="s">
        <v>953</v>
      </c>
    </row>
    <row r="283" s="2" customFormat="1">
      <c r="A283" s="37"/>
      <c r="B283" s="38"/>
      <c r="C283" s="39"/>
      <c r="D283" s="209" t="s">
        <v>156</v>
      </c>
      <c r="E283" s="39"/>
      <c r="F283" s="210" t="s">
        <v>302</v>
      </c>
      <c r="G283" s="39"/>
      <c r="H283" s="39"/>
      <c r="I283" s="211"/>
      <c r="J283" s="39"/>
      <c r="K283" s="39"/>
      <c r="L283" s="43"/>
      <c r="M283" s="212"/>
      <c r="N283" s="213"/>
      <c r="O283" s="83"/>
      <c r="P283" s="83"/>
      <c r="Q283" s="83"/>
      <c r="R283" s="83"/>
      <c r="S283" s="83"/>
      <c r="T283" s="84"/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T283" s="16" t="s">
        <v>156</v>
      </c>
      <c r="AU283" s="16" t="s">
        <v>14</v>
      </c>
    </row>
    <row r="284" s="2" customFormat="1">
      <c r="A284" s="37"/>
      <c r="B284" s="38"/>
      <c r="C284" s="39"/>
      <c r="D284" s="214" t="s">
        <v>158</v>
      </c>
      <c r="E284" s="39"/>
      <c r="F284" s="215" t="s">
        <v>303</v>
      </c>
      <c r="G284" s="39"/>
      <c r="H284" s="39"/>
      <c r="I284" s="211"/>
      <c r="J284" s="39"/>
      <c r="K284" s="39"/>
      <c r="L284" s="43"/>
      <c r="M284" s="212"/>
      <c r="N284" s="213"/>
      <c r="O284" s="83"/>
      <c r="P284" s="83"/>
      <c r="Q284" s="83"/>
      <c r="R284" s="83"/>
      <c r="S284" s="83"/>
      <c r="T284" s="84"/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T284" s="16" t="s">
        <v>158</v>
      </c>
      <c r="AU284" s="16" t="s">
        <v>14</v>
      </c>
    </row>
    <row r="285" s="12" customFormat="1">
      <c r="A285" s="12"/>
      <c r="B285" s="216"/>
      <c r="C285" s="217"/>
      <c r="D285" s="209" t="s">
        <v>160</v>
      </c>
      <c r="E285" s="218" t="s">
        <v>19</v>
      </c>
      <c r="F285" s="219" t="s">
        <v>450</v>
      </c>
      <c r="G285" s="217"/>
      <c r="H285" s="218" t="s">
        <v>19</v>
      </c>
      <c r="I285" s="220"/>
      <c r="J285" s="217"/>
      <c r="K285" s="217"/>
      <c r="L285" s="221"/>
      <c r="M285" s="222"/>
      <c r="N285" s="223"/>
      <c r="O285" s="223"/>
      <c r="P285" s="223"/>
      <c r="Q285" s="223"/>
      <c r="R285" s="223"/>
      <c r="S285" s="223"/>
      <c r="T285" s="224"/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T285" s="225" t="s">
        <v>160</v>
      </c>
      <c r="AU285" s="225" t="s">
        <v>14</v>
      </c>
      <c r="AV285" s="12" t="s">
        <v>14</v>
      </c>
      <c r="AW285" s="12" t="s">
        <v>35</v>
      </c>
      <c r="AX285" s="12" t="s">
        <v>76</v>
      </c>
      <c r="AY285" s="225" t="s">
        <v>149</v>
      </c>
    </row>
    <row r="286" s="13" customFormat="1">
      <c r="A286" s="13"/>
      <c r="B286" s="226"/>
      <c r="C286" s="227"/>
      <c r="D286" s="209" t="s">
        <v>160</v>
      </c>
      <c r="E286" s="228" t="s">
        <v>106</v>
      </c>
      <c r="F286" s="229" t="s">
        <v>954</v>
      </c>
      <c r="G286" s="227"/>
      <c r="H286" s="230">
        <v>405.54000000000002</v>
      </c>
      <c r="I286" s="231"/>
      <c r="J286" s="227"/>
      <c r="K286" s="227"/>
      <c r="L286" s="232"/>
      <c r="M286" s="233"/>
      <c r="N286" s="234"/>
      <c r="O286" s="234"/>
      <c r="P286" s="234"/>
      <c r="Q286" s="234"/>
      <c r="R286" s="234"/>
      <c r="S286" s="234"/>
      <c r="T286" s="235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6" t="s">
        <v>160</v>
      </c>
      <c r="AU286" s="236" t="s">
        <v>14</v>
      </c>
      <c r="AV286" s="13" t="s">
        <v>96</v>
      </c>
      <c r="AW286" s="13" t="s">
        <v>35</v>
      </c>
      <c r="AX286" s="13" t="s">
        <v>76</v>
      </c>
      <c r="AY286" s="236" t="s">
        <v>149</v>
      </c>
    </row>
    <row r="287" s="13" customFormat="1">
      <c r="A287" s="13"/>
      <c r="B287" s="226"/>
      <c r="C287" s="227"/>
      <c r="D287" s="209" t="s">
        <v>160</v>
      </c>
      <c r="E287" s="228" t="s">
        <v>516</v>
      </c>
      <c r="F287" s="229" t="s">
        <v>955</v>
      </c>
      <c r="G287" s="227"/>
      <c r="H287" s="230">
        <v>19.379999999999999</v>
      </c>
      <c r="I287" s="231"/>
      <c r="J287" s="227"/>
      <c r="K287" s="227"/>
      <c r="L287" s="232"/>
      <c r="M287" s="233"/>
      <c r="N287" s="234"/>
      <c r="O287" s="234"/>
      <c r="P287" s="234"/>
      <c r="Q287" s="234"/>
      <c r="R287" s="234"/>
      <c r="S287" s="234"/>
      <c r="T287" s="235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6" t="s">
        <v>160</v>
      </c>
      <c r="AU287" s="236" t="s">
        <v>14</v>
      </c>
      <c r="AV287" s="13" t="s">
        <v>96</v>
      </c>
      <c r="AW287" s="13" t="s">
        <v>35</v>
      </c>
      <c r="AX287" s="13" t="s">
        <v>76</v>
      </c>
      <c r="AY287" s="236" t="s">
        <v>149</v>
      </c>
    </row>
    <row r="288" s="13" customFormat="1">
      <c r="A288" s="13"/>
      <c r="B288" s="226"/>
      <c r="C288" s="227"/>
      <c r="D288" s="209" t="s">
        <v>160</v>
      </c>
      <c r="E288" s="228" t="s">
        <v>800</v>
      </c>
      <c r="F288" s="229" t="s">
        <v>956</v>
      </c>
      <c r="G288" s="227"/>
      <c r="H288" s="230">
        <v>424.92000000000002</v>
      </c>
      <c r="I288" s="231"/>
      <c r="J288" s="227"/>
      <c r="K288" s="227"/>
      <c r="L288" s="232"/>
      <c r="M288" s="233"/>
      <c r="N288" s="234"/>
      <c r="O288" s="234"/>
      <c r="P288" s="234"/>
      <c r="Q288" s="234"/>
      <c r="R288" s="234"/>
      <c r="S288" s="234"/>
      <c r="T288" s="235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6" t="s">
        <v>160</v>
      </c>
      <c r="AU288" s="236" t="s">
        <v>14</v>
      </c>
      <c r="AV288" s="13" t="s">
        <v>96</v>
      </c>
      <c r="AW288" s="13" t="s">
        <v>35</v>
      </c>
      <c r="AX288" s="13" t="s">
        <v>14</v>
      </c>
      <c r="AY288" s="236" t="s">
        <v>149</v>
      </c>
    </row>
    <row r="289" s="2" customFormat="1" ht="24.15" customHeight="1">
      <c r="A289" s="37"/>
      <c r="B289" s="38"/>
      <c r="C289" s="196" t="s">
        <v>488</v>
      </c>
      <c r="D289" s="196" t="s">
        <v>150</v>
      </c>
      <c r="E289" s="197" t="s">
        <v>957</v>
      </c>
      <c r="F289" s="198" t="s">
        <v>310</v>
      </c>
      <c r="G289" s="199" t="s">
        <v>311</v>
      </c>
      <c r="H289" s="200">
        <v>763.25699999999995</v>
      </c>
      <c r="I289" s="201"/>
      <c r="J289" s="202">
        <f>ROUND(I289*H289,2)</f>
        <v>0</v>
      </c>
      <c r="K289" s="198" t="s">
        <v>154</v>
      </c>
      <c r="L289" s="43"/>
      <c r="M289" s="203" t="s">
        <v>19</v>
      </c>
      <c r="N289" s="204" t="s">
        <v>47</v>
      </c>
      <c r="O289" s="83"/>
      <c r="P289" s="205">
        <f>O289*H289</f>
        <v>0</v>
      </c>
      <c r="Q289" s="205">
        <v>0</v>
      </c>
      <c r="R289" s="205">
        <f>Q289*H289</f>
        <v>0</v>
      </c>
      <c r="S289" s="205">
        <v>0</v>
      </c>
      <c r="T289" s="206">
        <f>S289*H289</f>
        <v>0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207" t="s">
        <v>148</v>
      </c>
      <c r="AT289" s="207" t="s">
        <v>150</v>
      </c>
      <c r="AU289" s="207" t="s">
        <v>14</v>
      </c>
      <c r="AY289" s="16" t="s">
        <v>149</v>
      </c>
      <c r="BE289" s="208">
        <f>IF(N289="základní",J289,0)</f>
        <v>0</v>
      </c>
      <c r="BF289" s="208">
        <f>IF(N289="snížená",J289,0)</f>
        <v>0</v>
      </c>
      <c r="BG289" s="208">
        <f>IF(N289="zákl. přenesená",J289,0)</f>
        <v>0</v>
      </c>
      <c r="BH289" s="208">
        <f>IF(N289="sníž. přenesená",J289,0)</f>
        <v>0</v>
      </c>
      <c r="BI289" s="208">
        <f>IF(N289="nulová",J289,0)</f>
        <v>0</v>
      </c>
      <c r="BJ289" s="16" t="s">
        <v>14</v>
      </c>
      <c r="BK289" s="208">
        <f>ROUND(I289*H289,2)</f>
        <v>0</v>
      </c>
      <c r="BL289" s="16" t="s">
        <v>148</v>
      </c>
      <c r="BM289" s="207" t="s">
        <v>958</v>
      </c>
    </row>
    <row r="290" s="2" customFormat="1">
      <c r="A290" s="37"/>
      <c r="B290" s="38"/>
      <c r="C290" s="39"/>
      <c r="D290" s="209" t="s">
        <v>156</v>
      </c>
      <c r="E290" s="39"/>
      <c r="F290" s="210" t="s">
        <v>310</v>
      </c>
      <c r="G290" s="39"/>
      <c r="H290" s="39"/>
      <c r="I290" s="211"/>
      <c r="J290" s="39"/>
      <c r="K290" s="39"/>
      <c r="L290" s="43"/>
      <c r="M290" s="212"/>
      <c r="N290" s="213"/>
      <c r="O290" s="83"/>
      <c r="P290" s="83"/>
      <c r="Q290" s="83"/>
      <c r="R290" s="83"/>
      <c r="S290" s="83"/>
      <c r="T290" s="84"/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T290" s="16" t="s">
        <v>156</v>
      </c>
      <c r="AU290" s="16" t="s">
        <v>14</v>
      </c>
    </row>
    <row r="291" s="2" customFormat="1">
      <c r="A291" s="37"/>
      <c r="B291" s="38"/>
      <c r="C291" s="39"/>
      <c r="D291" s="214" t="s">
        <v>158</v>
      </c>
      <c r="E291" s="39"/>
      <c r="F291" s="215" t="s">
        <v>959</v>
      </c>
      <c r="G291" s="39"/>
      <c r="H291" s="39"/>
      <c r="I291" s="211"/>
      <c r="J291" s="39"/>
      <c r="K291" s="39"/>
      <c r="L291" s="43"/>
      <c r="M291" s="212"/>
      <c r="N291" s="213"/>
      <c r="O291" s="83"/>
      <c r="P291" s="83"/>
      <c r="Q291" s="83"/>
      <c r="R291" s="83"/>
      <c r="S291" s="83"/>
      <c r="T291" s="84"/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T291" s="16" t="s">
        <v>158</v>
      </c>
      <c r="AU291" s="16" t="s">
        <v>14</v>
      </c>
    </row>
    <row r="292" s="2" customFormat="1">
      <c r="A292" s="37"/>
      <c r="B292" s="38"/>
      <c r="C292" s="39"/>
      <c r="D292" s="209" t="s">
        <v>314</v>
      </c>
      <c r="E292" s="39"/>
      <c r="F292" s="247" t="s">
        <v>315</v>
      </c>
      <c r="G292" s="39"/>
      <c r="H292" s="39"/>
      <c r="I292" s="211"/>
      <c r="J292" s="39"/>
      <c r="K292" s="39"/>
      <c r="L292" s="43"/>
      <c r="M292" s="212"/>
      <c r="N292" s="213"/>
      <c r="O292" s="83"/>
      <c r="P292" s="83"/>
      <c r="Q292" s="83"/>
      <c r="R292" s="83"/>
      <c r="S292" s="83"/>
      <c r="T292" s="84"/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T292" s="16" t="s">
        <v>314</v>
      </c>
      <c r="AU292" s="16" t="s">
        <v>14</v>
      </c>
    </row>
    <row r="293" s="12" customFormat="1">
      <c r="A293" s="12"/>
      <c r="B293" s="216"/>
      <c r="C293" s="217"/>
      <c r="D293" s="209" t="s">
        <v>160</v>
      </c>
      <c r="E293" s="218" t="s">
        <v>19</v>
      </c>
      <c r="F293" s="219" t="s">
        <v>450</v>
      </c>
      <c r="G293" s="217"/>
      <c r="H293" s="218" t="s">
        <v>19</v>
      </c>
      <c r="I293" s="220"/>
      <c r="J293" s="217"/>
      <c r="K293" s="217"/>
      <c r="L293" s="221"/>
      <c r="M293" s="222"/>
      <c r="N293" s="223"/>
      <c r="O293" s="223"/>
      <c r="P293" s="223"/>
      <c r="Q293" s="223"/>
      <c r="R293" s="223"/>
      <c r="S293" s="223"/>
      <c r="T293" s="224"/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T293" s="225" t="s">
        <v>160</v>
      </c>
      <c r="AU293" s="225" t="s">
        <v>14</v>
      </c>
      <c r="AV293" s="12" t="s">
        <v>14</v>
      </c>
      <c r="AW293" s="12" t="s">
        <v>35</v>
      </c>
      <c r="AX293" s="12" t="s">
        <v>76</v>
      </c>
      <c r="AY293" s="225" t="s">
        <v>149</v>
      </c>
    </row>
    <row r="294" s="13" customFormat="1">
      <c r="A294" s="13"/>
      <c r="B294" s="226"/>
      <c r="C294" s="227"/>
      <c r="D294" s="209" t="s">
        <v>160</v>
      </c>
      <c r="E294" s="228" t="s">
        <v>524</v>
      </c>
      <c r="F294" s="229" t="s">
        <v>960</v>
      </c>
      <c r="G294" s="227"/>
      <c r="H294" s="230">
        <v>730.89200000000005</v>
      </c>
      <c r="I294" s="231"/>
      <c r="J294" s="227"/>
      <c r="K294" s="227"/>
      <c r="L294" s="232"/>
      <c r="M294" s="233"/>
      <c r="N294" s="234"/>
      <c r="O294" s="234"/>
      <c r="P294" s="234"/>
      <c r="Q294" s="234"/>
      <c r="R294" s="234"/>
      <c r="S294" s="234"/>
      <c r="T294" s="235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36" t="s">
        <v>160</v>
      </c>
      <c r="AU294" s="236" t="s">
        <v>14</v>
      </c>
      <c r="AV294" s="13" t="s">
        <v>96</v>
      </c>
      <c r="AW294" s="13" t="s">
        <v>35</v>
      </c>
      <c r="AX294" s="13" t="s">
        <v>76</v>
      </c>
      <c r="AY294" s="236" t="s">
        <v>149</v>
      </c>
    </row>
    <row r="295" s="13" customFormat="1">
      <c r="A295" s="13"/>
      <c r="B295" s="226"/>
      <c r="C295" s="227"/>
      <c r="D295" s="209" t="s">
        <v>160</v>
      </c>
      <c r="E295" s="228" t="s">
        <v>526</v>
      </c>
      <c r="F295" s="229" t="s">
        <v>961</v>
      </c>
      <c r="G295" s="227"/>
      <c r="H295" s="230">
        <v>32.365000000000002</v>
      </c>
      <c r="I295" s="231"/>
      <c r="J295" s="227"/>
      <c r="K295" s="227"/>
      <c r="L295" s="232"/>
      <c r="M295" s="233"/>
      <c r="N295" s="234"/>
      <c r="O295" s="234"/>
      <c r="P295" s="234"/>
      <c r="Q295" s="234"/>
      <c r="R295" s="234"/>
      <c r="S295" s="234"/>
      <c r="T295" s="235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36" t="s">
        <v>160</v>
      </c>
      <c r="AU295" s="236" t="s">
        <v>14</v>
      </c>
      <c r="AV295" s="13" t="s">
        <v>96</v>
      </c>
      <c r="AW295" s="13" t="s">
        <v>35</v>
      </c>
      <c r="AX295" s="13" t="s">
        <v>76</v>
      </c>
      <c r="AY295" s="236" t="s">
        <v>149</v>
      </c>
    </row>
    <row r="296" s="13" customFormat="1">
      <c r="A296" s="13"/>
      <c r="B296" s="226"/>
      <c r="C296" s="227"/>
      <c r="D296" s="209" t="s">
        <v>160</v>
      </c>
      <c r="E296" s="228" t="s">
        <v>962</v>
      </c>
      <c r="F296" s="229" t="s">
        <v>963</v>
      </c>
      <c r="G296" s="227"/>
      <c r="H296" s="230">
        <v>763.25699999999995</v>
      </c>
      <c r="I296" s="231"/>
      <c r="J296" s="227"/>
      <c r="K296" s="227"/>
      <c r="L296" s="232"/>
      <c r="M296" s="233"/>
      <c r="N296" s="234"/>
      <c r="O296" s="234"/>
      <c r="P296" s="234"/>
      <c r="Q296" s="234"/>
      <c r="R296" s="234"/>
      <c r="S296" s="234"/>
      <c r="T296" s="235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6" t="s">
        <v>160</v>
      </c>
      <c r="AU296" s="236" t="s">
        <v>14</v>
      </c>
      <c r="AV296" s="13" t="s">
        <v>96</v>
      </c>
      <c r="AW296" s="13" t="s">
        <v>35</v>
      </c>
      <c r="AX296" s="13" t="s">
        <v>14</v>
      </c>
      <c r="AY296" s="236" t="s">
        <v>149</v>
      </c>
    </row>
    <row r="297" s="2" customFormat="1" ht="16.5" customHeight="1">
      <c r="A297" s="37"/>
      <c r="B297" s="38"/>
      <c r="C297" s="196" t="s">
        <v>492</v>
      </c>
      <c r="D297" s="196" t="s">
        <v>150</v>
      </c>
      <c r="E297" s="197" t="s">
        <v>321</v>
      </c>
      <c r="F297" s="198" t="s">
        <v>322</v>
      </c>
      <c r="G297" s="199" t="s">
        <v>202</v>
      </c>
      <c r="H297" s="200">
        <v>11.94</v>
      </c>
      <c r="I297" s="201"/>
      <c r="J297" s="202">
        <f>ROUND(I297*H297,2)</f>
        <v>0</v>
      </c>
      <c r="K297" s="198" t="s">
        <v>154</v>
      </c>
      <c r="L297" s="43"/>
      <c r="M297" s="203" t="s">
        <v>19</v>
      </c>
      <c r="N297" s="204" t="s">
        <v>47</v>
      </c>
      <c r="O297" s="83"/>
      <c r="P297" s="205">
        <f>O297*H297</f>
        <v>0</v>
      </c>
      <c r="Q297" s="205">
        <v>0</v>
      </c>
      <c r="R297" s="205">
        <f>Q297*H297</f>
        <v>0</v>
      </c>
      <c r="S297" s="205">
        <v>0</v>
      </c>
      <c r="T297" s="206">
        <f>S297*H297</f>
        <v>0</v>
      </c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R297" s="207" t="s">
        <v>212</v>
      </c>
      <c r="AT297" s="207" t="s">
        <v>150</v>
      </c>
      <c r="AU297" s="207" t="s">
        <v>14</v>
      </c>
      <c r="AY297" s="16" t="s">
        <v>149</v>
      </c>
      <c r="BE297" s="208">
        <f>IF(N297="základní",J297,0)</f>
        <v>0</v>
      </c>
      <c r="BF297" s="208">
        <f>IF(N297="snížená",J297,0)</f>
        <v>0</v>
      </c>
      <c r="BG297" s="208">
        <f>IF(N297="zákl. přenesená",J297,0)</f>
        <v>0</v>
      </c>
      <c r="BH297" s="208">
        <f>IF(N297="sníž. přenesená",J297,0)</f>
        <v>0</v>
      </c>
      <c r="BI297" s="208">
        <f>IF(N297="nulová",J297,0)</f>
        <v>0</v>
      </c>
      <c r="BJ297" s="16" t="s">
        <v>14</v>
      </c>
      <c r="BK297" s="208">
        <f>ROUND(I297*H297,2)</f>
        <v>0</v>
      </c>
      <c r="BL297" s="16" t="s">
        <v>212</v>
      </c>
      <c r="BM297" s="207" t="s">
        <v>964</v>
      </c>
    </row>
    <row r="298" s="2" customFormat="1">
      <c r="A298" s="37"/>
      <c r="B298" s="38"/>
      <c r="C298" s="39"/>
      <c r="D298" s="209" t="s">
        <v>156</v>
      </c>
      <c r="E298" s="39"/>
      <c r="F298" s="210" t="s">
        <v>324</v>
      </c>
      <c r="G298" s="39"/>
      <c r="H298" s="39"/>
      <c r="I298" s="211"/>
      <c r="J298" s="39"/>
      <c r="K298" s="39"/>
      <c r="L298" s="43"/>
      <c r="M298" s="212"/>
      <c r="N298" s="213"/>
      <c r="O298" s="83"/>
      <c r="P298" s="83"/>
      <c r="Q298" s="83"/>
      <c r="R298" s="83"/>
      <c r="S298" s="83"/>
      <c r="T298" s="84"/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T298" s="16" t="s">
        <v>156</v>
      </c>
      <c r="AU298" s="16" t="s">
        <v>14</v>
      </c>
    </row>
    <row r="299" s="2" customFormat="1">
      <c r="A299" s="37"/>
      <c r="B299" s="38"/>
      <c r="C299" s="39"/>
      <c r="D299" s="214" t="s">
        <v>158</v>
      </c>
      <c r="E299" s="39"/>
      <c r="F299" s="215" t="s">
        <v>325</v>
      </c>
      <c r="G299" s="39"/>
      <c r="H299" s="39"/>
      <c r="I299" s="211"/>
      <c r="J299" s="39"/>
      <c r="K299" s="39"/>
      <c r="L299" s="43"/>
      <c r="M299" s="212"/>
      <c r="N299" s="213"/>
      <c r="O299" s="83"/>
      <c r="P299" s="83"/>
      <c r="Q299" s="83"/>
      <c r="R299" s="83"/>
      <c r="S299" s="83"/>
      <c r="T299" s="84"/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T299" s="16" t="s">
        <v>158</v>
      </c>
      <c r="AU299" s="16" t="s">
        <v>14</v>
      </c>
    </row>
    <row r="300" s="2" customFormat="1" ht="16.5" customHeight="1">
      <c r="A300" s="37"/>
      <c r="B300" s="38"/>
      <c r="C300" s="237" t="s">
        <v>502</v>
      </c>
      <c r="D300" s="237" t="s">
        <v>281</v>
      </c>
      <c r="E300" s="238" t="s">
        <v>327</v>
      </c>
      <c r="F300" s="239" t="s">
        <v>328</v>
      </c>
      <c r="G300" s="240" t="s">
        <v>311</v>
      </c>
      <c r="H300" s="241">
        <v>31.358000000000001</v>
      </c>
      <c r="I300" s="242"/>
      <c r="J300" s="243">
        <f>ROUND(I300*H300,2)</f>
        <v>0</v>
      </c>
      <c r="K300" s="239" t="s">
        <v>154</v>
      </c>
      <c r="L300" s="244"/>
      <c r="M300" s="245" t="s">
        <v>19</v>
      </c>
      <c r="N300" s="246" t="s">
        <v>47</v>
      </c>
      <c r="O300" s="83"/>
      <c r="P300" s="205">
        <f>O300*H300</f>
        <v>0</v>
      </c>
      <c r="Q300" s="205">
        <v>1</v>
      </c>
      <c r="R300" s="205">
        <f>Q300*H300</f>
        <v>31.358000000000001</v>
      </c>
      <c r="S300" s="205">
        <v>0</v>
      </c>
      <c r="T300" s="206">
        <f>S300*H300</f>
        <v>0</v>
      </c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R300" s="207" t="s">
        <v>212</v>
      </c>
      <c r="AT300" s="207" t="s">
        <v>281</v>
      </c>
      <c r="AU300" s="207" t="s">
        <v>14</v>
      </c>
      <c r="AY300" s="16" t="s">
        <v>149</v>
      </c>
      <c r="BE300" s="208">
        <f>IF(N300="základní",J300,0)</f>
        <v>0</v>
      </c>
      <c r="BF300" s="208">
        <f>IF(N300="snížená",J300,0)</f>
        <v>0</v>
      </c>
      <c r="BG300" s="208">
        <f>IF(N300="zákl. přenesená",J300,0)</f>
        <v>0</v>
      </c>
      <c r="BH300" s="208">
        <f>IF(N300="sníž. přenesená",J300,0)</f>
        <v>0</v>
      </c>
      <c r="BI300" s="208">
        <f>IF(N300="nulová",J300,0)</f>
        <v>0</v>
      </c>
      <c r="BJ300" s="16" t="s">
        <v>14</v>
      </c>
      <c r="BK300" s="208">
        <f>ROUND(I300*H300,2)</f>
        <v>0</v>
      </c>
      <c r="BL300" s="16" t="s">
        <v>212</v>
      </c>
      <c r="BM300" s="207" t="s">
        <v>965</v>
      </c>
    </row>
    <row r="301" s="2" customFormat="1">
      <c r="A301" s="37"/>
      <c r="B301" s="38"/>
      <c r="C301" s="39"/>
      <c r="D301" s="209" t="s">
        <v>156</v>
      </c>
      <c r="E301" s="39"/>
      <c r="F301" s="210" t="s">
        <v>328</v>
      </c>
      <c r="G301" s="39"/>
      <c r="H301" s="39"/>
      <c r="I301" s="211"/>
      <c r="J301" s="39"/>
      <c r="K301" s="39"/>
      <c r="L301" s="43"/>
      <c r="M301" s="212"/>
      <c r="N301" s="213"/>
      <c r="O301" s="83"/>
      <c r="P301" s="83"/>
      <c r="Q301" s="83"/>
      <c r="R301" s="83"/>
      <c r="S301" s="83"/>
      <c r="T301" s="84"/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T301" s="16" t="s">
        <v>156</v>
      </c>
      <c r="AU301" s="16" t="s">
        <v>14</v>
      </c>
    </row>
    <row r="302" s="2" customFormat="1" ht="16.5" customHeight="1">
      <c r="A302" s="37"/>
      <c r="B302" s="38"/>
      <c r="C302" s="196" t="s">
        <v>511</v>
      </c>
      <c r="D302" s="196" t="s">
        <v>150</v>
      </c>
      <c r="E302" s="197" t="s">
        <v>330</v>
      </c>
      <c r="F302" s="198" t="s">
        <v>331</v>
      </c>
      <c r="G302" s="199" t="s">
        <v>202</v>
      </c>
      <c r="H302" s="200">
        <v>2.3999999999999999</v>
      </c>
      <c r="I302" s="201"/>
      <c r="J302" s="202">
        <f>ROUND(I302*H302,2)</f>
        <v>0</v>
      </c>
      <c r="K302" s="198" t="s">
        <v>154</v>
      </c>
      <c r="L302" s="43"/>
      <c r="M302" s="203" t="s">
        <v>19</v>
      </c>
      <c r="N302" s="204" t="s">
        <v>47</v>
      </c>
      <c r="O302" s="83"/>
      <c r="P302" s="205">
        <f>O302*H302</f>
        <v>0</v>
      </c>
      <c r="Q302" s="205">
        <v>0</v>
      </c>
      <c r="R302" s="205">
        <f>Q302*H302</f>
        <v>0</v>
      </c>
      <c r="S302" s="205">
        <v>0</v>
      </c>
      <c r="T302" s="206">
        <f>S302*H302</f>
        <v>0</v>
      </c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R302" s="207" t="s">
        <v>212</v>
      </c>
      <c r="AT302" s="207" t="s">
        <v>150</v>
      </c>
      <c r="AU302" s="207" t="s">
        <v>14</v>
      </c>
      <c r="AY302" s="16" t="s">
        <v>149</v>
      </c>
      <c r="BE302" s="208">
        <f>IF(N302="základní",J302,0)</f>
        <v>0</v>
      </c>
      <c r="BF302" s="208">
        <f>IF(N302="snížená",J302,0)</f>
        <v>0</v>
      </c>
      <c r="BG302" s="208">
        <f>IF(N302="zákl. přenesená",J302,0)</f>
        <v>0</v>
      </c>
      <c r="BH302" s="208">
        <f>IF(N302="sníž. přenesená",J302,0)</f>
        <v>0</v>
      </c>
      <c r="BI302" s="208">
        <f>IF(N302="nulová",J302,0)</f>
        <v>0</v>
      </c>
      <c r="BJ302" s="16" t="s">
        <v>14</v>
      </c>
      <c r="BK302" s="208">
        <f>ROUND(I302*H302,2)</f>
        <v>0</v>
      </c>
      <c r="BL302" s="16" t="s">
        <v>212</v>
      </c>
      <c r="BM302" s="207" t="s">
        <v>966</v>
      </c>
    </row>
    <row r="303" s="2" customFormat="1">
      <c r="A303" s="37"/>
      <c r="B303" s="38"/>
      <c r="C303" s="39"/>
      <c r="D303" s="209" t="s">
        <v>156</v>
      </c>
      <c r="E303" s="39"/>
      <c r="F303" s="210" t="s">
        <v>333</v>
      </c>
      <c r="G303" s="39"/>
      <c r="H303" s="39"/>
      <c r="I303" s="211"/>
      <c r="J303" s="39"/>
      <c r="K303" s="39"/>
      <c r="L303" s="43"/>
      <c r="M303" s="212"/>
      <c r="N303" s="213"/>
      <c r="O303" s="83"/>
      <c r="P303" s="83"/>
      <c r="Q303" s="83"/>
      <c r="R303" s="83"/>
      <c r="S303" s="83"/>
      <c r="T303" s="84"/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T303" s="16" t="s">
        <v>156</v>
      </c>
      <c r="AU303" s="16" t="s">
        <v>14</v>
      </c>
    </row>
    <row r="304" s="2" customFormat="1">
      <c r="A304" s="37"/>
      <c r="B304" s="38"/>
      <c r="C304" s="39"/>
      <c r="D304" s="214" t="s">
        <v>158</v>
      </c>
      <c r="E304" s="39"/>
      <c r="F304" s="215" t="s">
        <v>334</v>
      </c>
      <c r="G304" s="39"/>
      <c r="H304" s="39"/>
      <c r="I304" s="211"/>
      <c r="J304" s="39"/>
      <c r="K304" s="39"/>
      <c r="L304" s="43"/>
      <c r="M304" s="212"/>
      <c r="N304" s="213"/>
      <c r="O304" s="83"/>
      <c r="P304" s="83"/>
      <c r="Q304" s="83"/>
      <c r="R304" s="83"/>
      <c r="S304" s="83"/>
      <c r="T304" s="84"/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T304" s="16" t="s">
        <v>158</v>
      </c>
      <c r="AU304" s="16" t="s">
        <v>14</v>
      </c>
    </row>
    <row r="305" s="2" customFormat="1" ht="21.75" customHeight="1">
      <c r="A305" s="37"/>
      <c r="B305" s="38"/>
      <c r="C305" s="196" t="s">
        <v>518</v>
      </c>
      <c r="D305" s="196" t="s">
        <v>150</v>
      </c>
      <c r="E305" s="197" t="s">
        <v>967</v>
      </c>
      <c r="F305" s="198" t="s">
        <v>968</v>
      </c>
      <c r="G305" s="199" t="s">
        <v>153</v>
      </c>
      <c r="H305" s="200">
        <v>197</v>
      </c>
      <c r="I305" s="201"/>
      <c r="J305" s="202">
        <f>ROUND(I305*H305,2)</f>
        <v>0</v>
      </c>
      <c r="K305" s="198" t="s">
        <v>154</v>
      </c>
      <c r="L305" s="43"/>
      <c r="M305" s="203" t="s">
        <v>19</v>
      </c>
      <c r="N305" s="204" t="s">
        <v>47</v>
      </c>
      <c r="O305" s="83"/>
      <c r="P305" s="205">
        <f>O305*H305</f>
        <v>0</v>
      </c>
      <c r="Q305" s="205">
        <v>0</v>
      </c>
      <c r="R305" s="205">
        <f>Q305*H305</f>
        <v>0</v>
      </c>
      <c r="S305" s="205">
        <v>0</v>
      </c>
      <c r="T305" s="206">
        <f>S305*H305</f>
        <v>0</v>
      </c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R305" s="207" t="s">
        <v>148</v>
      </c>
      <c r="AT305" s="207" t="s">
        <v>150</v>
      </c>
      <c r="AU305" s="207" t="s">
        <v>14</v>
      </c>
      <c r="AY305" s="16" t="s">
        <v>149</v>
      </c>
      <c r="BE305" s="208">
        <f>IF(N305="základní",J305,0)</f>
        <v>0</v>
      </c>
      <c r="BF305" s="208">
        <f>IF(N305="snížená",J305,0)</f>
        <v>0</v>
      </c>
      <c r="BG305" s="208">
        <f>IF(N305="zákl. přenesená",J305,0)</f>
        <v>0</v>
      </c>
      <c r="BH305" s="208">
        <f>IF(N305="sníž. přenesená",J305,0)</f>
        <v>0</v>
      </c>
      <c r="BI305" s="208">
        <f>IF(N305="nulová",J305,0)</f>
        <v>0</v>
      </c>
      <c r="BJ305" s="16" t="s">
        <v>14</v>
      </c>
      <c r="BK305" s="208">
        <f>ROUND(I305*H305,2)</f>
        <v>0</v>
      </c>
      <c r="BL305" s="16" t="s">
        <v>148</v>
      </c>
      <c r="BM305" s="207" t="s">
        <v>969</v>
      </c>
    </row>
    <row r="306" s="2" customFormat="1">
      <c r="A306" s="37"/>
      <c r="B306" s="38"/>
      <c r="C306" s="39"/>
      <c r="D306" s="209" t="s">
        <v>156</v>
      </c>
      <c r="E306" s="39"/>
      <c r="F306" s="210" t="s">
        <v>970</v>
      </c>
      <c r="G306" s="39"/>
      <c r="H306" s="39"/>
      <c r="I306" s="211"/>
      <c r="J306" s="39"/>
      <c r="K306" s="39"/>
      <c r="L306" s="43"/>
      <c r="M306" s="212"/>
      <c r="N306" s="213"/>
      <c r="O306" s="83"/>
      <c r="P306" s="83"/>
      <c r="Q306" s="83"/>
      <c r="R306" s="83"/>
      <c r="S306" s="83"/>
      <c r="T306" s="84"/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T306" s="16" t="s">
        <v>156</v>
      </c>
      <c r="AU306" s="16" t="s">
        <v>14</v>
      </c>
    </row>
    <row r="307" s="2" customFormat="1">
      <c r="A307" s="37"/>
      <c r="B307" s="38"/>
      <c r="C307" s="39"/>
      <c r="D307" s="214" t="s">
        <v>158</v>
      </c>
      <c r="E307" s="39"/>
      <c r="F307" s="215" t="s">
        <v>971</v>
      </c>
      <c r="G307" s="39"/>
      <c r="H307" s="39"/>
      <c r="I307" s="211"/>
      <c r="J307" s="39"/>
      <c r="K307" s="39"/>
      <c r="L307" s="43"/>
      <c r="M307" s="212"/>
      <c r="N307" s="213"/>
      <c r="O307" s="83"/>
      <c r="P307" s="83"/>
      <c r="Q307" s="83"/>
      <c r="R307" s="83"/>
      <c r="S307" s="83"/>
      <c r="T307" s="84"/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T307" s="16" t="s">
        <v>158</v>
      </c>
      <c r="AU307" s="16" t="s">
        <v>14</v>
      </c>
    </row>
    <row r="308" s="12" customFormat="1">
      <c r="A308" s="12"/>
      <c r="B308" s="216"/>
      <c r="C308" s="217"/>
      <c r="D308" s="209" t="s">
        <v>160</v>
      </c>
      <c r="E308" s="218" t="s">
        <v>19</v>
      </c>
      <c r="F308" s="219" t="s">
        <v>450</v>
      </c>
      <c r="G308" s="217"/>
      <c r="H308" s="218" t="s">
        <v>19</v>
      </c>
      <c r="I308" s="220"/>
      <c r="J308" s="217"/>
      <c r="K308" s="217"/>
      <c r="L308" s="221"/>
      <c r="M308" s="222"/>
      <c r="N308" s="223"/>
      <c r="O308" s="223"/>
      <c r="P308" s="223"/>
      <c r="Q308" s="223"/>
      <c r="R308" s="223"/>
      <c r="S308" s="223"/>
      <c r="T308" s="224"/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T308" s="225" t="s">
        <v>160</v>
      </c>
      <c r="AU308" s="225" t="s">
        <v>14</v>
      </c>
      <c r="AV308" s="12" t="s">
        <v>14</v>
      </c>
      <c r="AW308" s="12" t="s">
        <v>35</v>
      </c>
      <c r="AX308" s="12" t="s">
        <v>76</v>
      </c>
      <c r="AY308" s="225" t="s">
        <v>149</v>
      </c>
    </row>
    <row r="309" s="13" customFormat="1">
      <c r="A309" s="13"/>
      <c r="B309" s="226"/>
      <c r="C309" s="227"/>
      <c r="D309" s="209" t="s">
        <v>160</v>
      </c>
      <c r="E309" s="228" t="s">
        <v>534</v>
      </c>
      <c r="F309" s="229" t="s">
        <v>972</v>
      </c>
      <c r="G309" s="227"/>
      <c r="H309" s="230">
        <v>197</v>
      </c>
      <c r="I309" s="231"/>
      <c r="J309" s="227"/>
      <c r="K309" s="227"/>
      <c r="L309" s="232"/>
      <c r="M309" s="233"/>
      <c r="N309" s="234"/>
      <c r="O309" s="234"/>
      <c r="P309" s="234"/>
      <c r="Q309" s="234"/>
      <c r="R309" s="234"/>
      <c r="S309" s="234"/>
      <c r="T309" s="235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6" t="s">
        <v>160</v>
      </c>
      <c r="AU309" s="236" t="s">
        <v>14</v>
      </c>
      <c r="AV309" s="13" t="s">
        <v>96</v>
      </c>
      <c r="AW309" s="13" t="s">
        <v>35</v>
      </c>
      <c r="AX309" s="13" t="s">
        <v>76</v>
      </c>
      <c r="AY309" s="236" t="s">
        <v>149</v>
      </c>
    </row>
    <row r="310" s="13" customFormat="1">
      <c r="A310" s="13"/>
      <c r="B310" s="226"/>
      <c r="C310" s="227"/>
      <c r="D310" s="209" t="s">
        <v>160</v>
      </c>
      <c r="E310" s="228" t="s">
        <v>536</v>
      </c>
      <c r="F310" s="229" t="s">
        <v>537</v>
      </c>
      <c r="G310" s="227"/>
      <c r="H310" s="230">
        <v>197</v>
      </c>
      <c r="I310" s="231"/>
      <c r="J310" s="227"/>
      <c r="K310" s="227"/>
      <c r="L310" s="232"/>
      <c r="M310" s="233"/>
      <c r="N310" s="234"/>
      <c r="O310" s="234"/>
      <c r="P310" s="234"/>
      <c r="Q310" s="234"/>
      <c r="R310" s="234"/>
      <c r="S310" s="234"/>
      <c r="T310" s="235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36" t="s">
        <v>160</v>
      </c>
      <c r="AU310" s="236" t="s">
        <v>14</v>
      </c>
      <c r="AV310" s="13" t="s">
        <v>96</v>
      </c>
      <c r="AW310" s="13" t="s">
        <v>35</v>
      </c>
      <c r="AX310" s="13" t="s">
        <v>14</v>
      </c>
      <c r="AY310" s="236" t="s">
        <v>149</v>
      </c>
    </row>
    <row r="311" s="2" customFormat="1" ht="16.5" customHeight="1">
      <c r="A311" s="37"/>
      <c r="B311" s="38"/>
      <c r="C311" s="196" t="s">
        <v>528</v>
      </c>
      <c r="D311" s="196" t="s">
        <v>150</v>
      </c>
      <c r="E311" s="197" t="s">
        <v>973</v>
      </c>
      <c r="F311" s="198" t="s">
        <v>974</v>
      </c>
      <c r="G311" s="199" t="s">
        <v>291</v>
      </c>
      <c r="H311" s="200">
        <v>197</v>
      </c>
      <c r="I311" s="201"/>
      <c r="J311" s="202">
        <f>ROUND(I311*H311,2)</f>
        <v>0</v>
      </c>
      <c r="K311" s="198" t="s">
        <v>154</v>
      </c>
      <c r="L311" s="43"/>
      <c r="M311" s="203" t="s">
        <v>19</v>
      </c>
      <c r="N311" s="204" t="s">
        <v>47</v>
      </c>
      <c r="O311" s="83"/>
      <c r="P311" s="205">
        <f>O311*H311</f>
        <v>0</v>
      </c>
      <c r="Q311" s="205">
        <v>0</v>
      </c>
      <c r="R311" s="205">
        <f>Q311*H311</f>
        <v>0</v>
      </c>
      <c r="S311" s="205">
        <v>0</v>
      </c>
      <c r="T311" s="206">
        <f>S311*H311</f>
        <v>0</v>
      </c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R311" s="207" t="s">
        <v>148</v>
      </c>
      <c r="AT311" s="207" t="s">
        <v>150</v>
      </c>
      <c r="AU311" s="207" t="s">
        <v>14</v>
      </c>
      <c r="AY311" s="16" t="s">
        <v>149</v>
      </c>
      <c r="BE311" s="208">
        <f>IF(N311="základní",J311,0)</f>
        <v>0</v>
      </c>
      <c r="BF311" s="208">
        <f>IF(N311="snížená",J311,0)</f>
        <v>0</v>
      </c>
      <c r="BG311" s="208">
        <f>IF(N311="zákl. přenesená",J311,0)</f>
        <v>0</v>
      </c>
      <c r="BH311" s="208">
        <f>IF(N311="sníž. přenesená",J311,0)</f>
        <v>0</v>
      </c>
      <c r="BI311" s="208">
        <f>IF(N311="nulová",J311,0)</f>
        <v>0</v>
      </c>
      <c r="BJ311" s="16" t="s">
        <v>14</v>
      </c>
      <c r="BK311" s="208">
        <f>ROUND(I311*H311,2)</f>
        <v>0</v>
      </c>
      <c r="BL311" s="16" t="s">
        <v>148</v>
      </c>
      <c r="BM311" s="207" t="s">
        <v>975</v>
      </c>
    </row>
    <row r="312" s="2" customFormat="1">
      <c r="A312" s="37"/>
      <c r="B312" s="38"/>
      <c r="C312" s="39"/>
      <c r="D312" s="209" t="s">
        <v>156</v>
      </c>
      <c r="E312" s="39"/>
      <c r="F312" s="210" t="s">
        <v>976</v>
      </c>
      <c r="G312" s="39"/>
      <c r="H312" s="39"/>
      <c r="I312" s="211"/>
      <c r="J312" s="39"/>
      <c r="K312" s="39"/>
      <c r="L312" s="43"/>
      <c r="M312" s="212"/>
      <c r="N312" s="213"/>
      <c r="O312" s="83"/>
      <c r="P312" s="83"/>
      <c r="Q312" s="83"/>
      <c r="R312" s="83"/>
      <c r="S312" s="83"/>
      <c r="T312" s="84"/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T312" s="16" t="s">
        <v>156</v>
      </c>
      <c r="AU312" s="16" t="s">
        <v>14</v>
      </c>
    </row>
    <row r="313" s="2" customFormat="1">
      <c r="A313" s="37"/>
      <c r="B313" s="38"/>
      <c r="C313" s="39"/>
      <c r="D313" s="214" t="s">
        <v>158</v>
      </c>
      <c r="E313" s="39"/>
      <c r="F313" s="215" t="s">
        <v>977</v>
      </c>
      <c r="G313" s="39"/>
      <c r="H313" s="39"/>
      <c r="I313" s="211"/>
      <c r="J313" s="39"/>
      <c r="K313" s="39"/>
      <c r="L313" s="43"/>
      <c r="M313" s="212"/>
      <c r="N313" s="213"/>
      <c r="O313" s="83"/>
      <c r="P313" s="83"/>
      <c r="Q313" s="83"/>
      <c r="R313" s="83"/>
      <c r="S313" s="83"/>
      <c r="T313" s="84"/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T313" s="16" t="s">
        <v>158</v>
      </c>
      <c r="AU313" s="16" t="s">
        <v>14</v>
      </c>
    </row>
    <row r="314" s="12" customFormat="1">
      <c r="A314" s="12"/>
      <c r="B314" s="216"/>
      <c r="C314" s="217"/>
      <c r="D314" s="209" t="s">
        <v>160</v>
      </c>
      <c r="E314" s="218" t="s">
        <v>19</v>
      </c>
      <c r="F314" s="219" t="s">
        <v>450</v>
      </c>
      <c r="G314" s="217"/>
      <c r="H314" s="218" t="s">
        <v>19</v>
      </c>
      <c r="I314" s="220"/>
      <c r="J314" s="217"/>
      <c r="K314" s="217"/>
      <c r="L314" s="221"/>
      <c r="M314" s="222"/>
      <c r="N314" s="223"/>
      <c r="O314" s="223"/>
      <c r="P314" s="223"/>
      <c r="Q314" s="223"/>
      <c r="R314" s="223"/>
      <c r="S314" s="223"/>
      <c r="T314" s="224"/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T314" s="225" t="s">
        <v>160</v>
      </c>
      <c r="AU314" s="225" t="s">
        <v>14</v>
      </c>
      <c r="AV314" s="12" t="s">
        <v>14</v>
      </c>
      <c r="AW314" s="12" t="s">
        <v>35</v>
      </c>
      <c r="AX314" s="12" t="s">
        <v>76</v>
      </c>
      <c r="AY314" s="225" t="s">
        <v>149</v>
      </c>
    </row>
    <row r="315" s="13" customFormat="1">
      <c r="A315" s="13"/>
      <c r="B315" s="226"/>
      <c r="C315" s="227"/>
      <c r="D315" s="209" t="s">
        <v>160</v>
      </c>
      <c r="E315" s="228" t="s">
        <v>544</v>
      </c>
      <c r="F315" s="229" t="s">
        <v>972</v>
      </c>
      <c r="G315" s="227"/>
      <c r="H315" s="230">
        <v>197</v>
      </c>
      <c r="I315" s="231"/>
      <c r="J315" s="227"/>
      <c r="K315" s="227"/>
      <c r="L315" s="232"/>
      <c r="M315" s="233"/>
      <c r="N315" s="234"/>
      <c r="O315" s="234"/>
      <c r="P315" s="234"/>
      <c r="Q315" s="234"/>
      <c r="R315" s="234"/>
      <c r="S315" s="234"/>
      <c r="T315" s="235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36" t="s">
        <v>160</v>
      </c>
      <c r="AU315" s="236" t="s">
        <v>14</v>
      </c>
      <c r="AV315" s="13" t="s">
        <v>96</v>
      </c>
      <c r="AW315" s="13" t="s">
        <v>35</v>
      </c>
      <c r="AX315" s="13" t="s">
        <v>76</v>
      </c>
      <c r="AY315" s="236" t="s">
        <v>149</v>
      </c>
    </row>
    <row r="316" s="13" customFormat="1">
      <c r="A316" s="13"/>
      <c r="B316" s="226"/>
      <c r="C316" s="227"/>
      <c r="D316" s="209" t="s">
        <v>160</v>
      </c>
      <c r="E316" s="228" t="s">
        <v>546</v>
      </c>
      <c r="F316" s="229" t="s">
        <v>547</v>
      </c>
      <c r="G316" s="227"/>
      <c r="H316" s="230">
        <v>197</v>
      </c>
      <c r="I316" s="231"/>
      <c r="J316" s="227"/>
      <c r="K316" s="227"/>
      <c r="L316" s="232"/>
      <c r="M316" s="233"/>
      <c r="N316" s="234"/>
      <c r="O316" s="234"/>
      <c r="P316" s="234"/>
      <c r="Q316" s="234"/>
      <c r="R316" s="234"/>
      <c r="S316" s="234"/>
      <c r="T316" s="235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36" t="s">
        <v>160</v>
      </c>
      <c r="AU316" s="236" t="s">
        <v>14</v>
      </c>
      <c r="AV316" s="13" t="s">
        <v>96</v>
      </c>
      <c r="AW316" s="13" t="s">
        <v>35</v>
      </c>
      <c r="AX316" s="13" t="s">
        <v>14</v>
      </c>
      <c r="AY316" s="236" t="s">
        <v>149</v>
      </c>
    </row>
    <row r="317" s="2" customFormat="1" ht="16.5" customHeight="1">
      <c r="A317" s="37"/>
      <c r="B317" s="38"/>
      <c r="C317" s="196" t="s">
        <v>538</v>
      </c>
      <c r="D317" s="196" t="s">
        <v>150</v>
      </c>
      <c r="E317" s="197" t="s">
        <v>978</v>
      </c>
      <c r="F317" s="198" t="s">
        <v>979</v>
      </c>
      <c r="G317" s="199" t="s">
        <v>291</v>
      </c>
      <c r="H317" s="200">
        <v>776.29999999999995</v>
      </c>
      <c r="I317" s="201"/>
      <c r="J317" s="202">
        <f>ROUND(I317*H317,2)</f>
        <v>0</v>
      </c>
      <c r="K317" s="198" t="s">
        <v>154</v>
      </c>
      <c r="L317" s="43"/>
      <c r="M317" s="203" t="s">
        <v>19</v>
      </c>
      <c r="N317" s="204" t="s">
        <v>47</v>
      </c>
      <c r="O317" s="83"/>
      <c r="P317" s="205">
        <f>O317*H317</f>
        <v>0</v>
      </c>
      <c r="Q317" s="205">
        <v>0</v>
      </c>
      <c r="R317" s="205">
        <f>Q317*H317</f>
        <v>0</v>
      </c>
      <c r="S317" s="205">
        <v>0</v>
      </c>
      <c r="T317" s="206">
        <f>S317*H317</f>
        <v>0</v>
      </c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R317" s="207" t="s">
        <v>148</v>
      </c>
      <c r="AT317" s="207" t="s">
        <v>150</v>
      </c>
      <c r="AU317" s="207" t="s">
        <v>14</v>
      </c>
      <c r="AY317" s="16" t="s">
        <v>149</v>
      </c>
      <c r="BE317" s="208">
        <f>IF(N317="základní",J317,0)</f>
        <v>0</v>
      </c>
      <c r="BF317" s="208">
        <f>IF(N317="snížená",J317,0)</f>
        <v>0</v>
      </c>
      <c r="BG317" s="208">
        <f>IF(N317="zákl. přenesená",J317,0)</f>
        <v>0</v>
      </c>
      <c r="BH317" s="208">
        <f>IF(N317="sníž. přenesená",J317,0)</f>
        <v>0</v>
      </c>
      <c r="BI317" s="208">
        <f>IF(N317="nulová",J317,0)</f>
        <v>0</v>
      </c>
      <c r="BJ317" s="16" t="s">
        <v>14</v>
      </c>
      <c r="BK317" s="208">
        <f>ROUND(I317*H317,2)</f>
        <v>0</v>
      </c>
      <c r="BL317" s="16" t="s">
        <v>148</v>
      </c>
      <c r="BM317" s="207" t="s">
        <v>980</v>
      </c>
    </row>
    <row r="318" s="2" customFormat="1">
      <c r="A318" s="37"/>
      <c r="B318" s="38"/>
      <c r="C318" s="39"/>
      <c r="D318" s="209" t="s">
        <v>156</v>
      </c>
      <c r="E318" s="39"/>
      <c r="F318" s="210" t="s">
        <v>981</v>
      </c>
      <c r="G318" s="39"/>
      <c r="H318" s="39"/>
      <c r="I318" s="211"/>
      <c r="J318" s="39"/>
      <c r="K318" s="39"/>
      <c r="L318" s="43"/>
      <c r="M318" s="212"/>
      <c r="N318" s="213"/>
      <c r="O318" s="83"/>
      <c r="P318" s="83"/>
      <c r="Q318" s="83"/>
      <c r="R318" s="83"/>
      <c r="S318" s="83"/>
      <c r="T318" s="84"/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T318" s="16" t="s">
        <v>156</v>
      </c>
      <c r="AU318" s="16" t="s">
        <v>14</v>
      </c>
    </row>
    <row r="319" s="2" customFormat="1">
      <c r="A319" s="37"/>
      <c r="B319" s="38"/>
      <c r="C319" s="39"/>
      <c r="D319" s="214" t="s">
        <v>158</v>
      </c>
      <c r="E319" s="39"/>
      <c r="F319" s="215" t="s">
        <v>982</v>
      </c>
      <c r="G319" s="39"/>
      <c r="H319" s="39"/>
      <c r="I319" s="211"/>
      <c r="J319" s="39"/>
      <c r="K319" s="39"/>
      <c r="L319" s="43"/>
      <c r="M319" s="212"/>
      <c r="N319" s="213"/>
      <c r="O319" s="83"/>
      <c r="P319" s="83"/>
      <c r="Q319" s="83"/>
      <c r="R319" s="83"/>
      <c r="S319" s="83"/>
      <c r="T319" s="84"/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T319" s="16" t="s">
        <v>158</v>
      </c>
      <c r="AU319" s="16" t="s">
        <v>14</v>
      </c>
    </row>
    <row r="320" s="12" customFormat="1">
      <c r="A320" s="12"/>
      <c r="B320" s="216"/>
      <c r="C320" s="217"/>
      <c r="D320" s="209" t="s">
        <v>160</v>
      </c>
      <c r="E320" s="218" t="s">
        <v>19</v>
      </c>
      <c r="F320" s="219" t="s">
        <v>450</v>
      </c>
      <c r="G320" s="217"/>
      <c r="H320" s="218" t="s">
        <v>19</v>
      </c>
      <c r="I320" s="220"/>
      <c r="J320" s="217"/>
      <c r="K320" s="217"/>
      <c r="L320" s="221"/>
      <c r="M320" s="222"/>
      <c r="N320" s="223"/>
      <c r="O320" s="223"/>
      <c r="P320" s="223"/>
      <c r="Q320" s="223"/>
      <c r="R320" s="223"/>
      <c r="S320" s="223"/>
      <c r="T320" s="224"/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T320" s="225" t="s">
        <v>160</v>
      </c>
      <c r="AU320" s="225" t="s">
        <v>14</v>
      </c>
      <c r="AV320" s="12" t="s">
        <v>14</v>
      </c>
      <c r="AW320" s="12" t="s">
        <v>35</v>
      </c>
      <c r="AX320" s="12" t="s">
        <v>76</v>
      </c>
      <c r="AY320" s="225" t="s">
        <v>149</v>
      </c>
    </row>
    <row r="321" s="13" customFormat="1">
      <c r="A321" s="13"/>
      <c r="B321" s="226"/>
      <c r="C321" s="227"/>
      <c r="D321" s="209" t="s">
        <v>160</v>
      </c>
      <c r="E321" s="228" t="s">
        <v>554</v>
      </c>
      <c r="F321" s="229" t="s">
        <v>983</v>
      </c>
      <c r="G321" s="227"/>
      <c r="H321" s="230">
        <v>776.29999999999995</v>
      </c>
      <c r="I321" s="231"/>
      <c r="J321" s="227"/>
      <c r="K321" s="227"/>
      <c r="L321" s="232"/>
      <c r="M321" s="233"/>
      <c r="N321" s="234"/>
      <c r="O321" s="234"/>
      <c r="P321" s="234"/>
      <c r="Q321" s="234"/>
      <c r="R321" s="234"/>
      <c r="S321" s="234"/>
      <c r="T321" s="235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36" t="s">
        <v>160</v>
      </c>
      <c r="AU321" s="236" t="s">
        <v>14</v>
      </c>
      <c r="AV321" s="13" t="s">
        <v>96</v>
      </c>
      <c r="AW321" s="13" t="s">
        <v>35</v>
      </c>
      <c r="AX321" s="13" t="s">
        <v>76</v>
      </c>
      <c r="AY321" s="236" t="s">
        <v>149</v>
      </c>
    </row>
    <row r="322" s="13" customFormat="1">
      <c r="A322" s="13"/>
      <c r="B322" s="226"/>
      <c r="C322" s="227"/>
      <c r="D322" s="209" t="s">
        <v>160</v>
      </c>
      <c r="E322" s="228" t="s">
        <v>556</v>
      </c>
      <c r="F322" s="229" t="s">
        <v>557</v>
      </c>
      <c r="G322" s="227"/>
      <c r="H322" s="230">
        <v>776.29999999999995</v>
      </c>
      <c r="I322" s="231"/>
      <c r="J322" s="227"/>
      <c r="K322" s="227"/>
      <c r="L322" s="232"/>
      <c r="M322" s="233"/>
      <c r="N322" s="234"/>
      <c r="O322" s="234"/>
      <c r="P322" s="234"/>
      <c r="Q322" s="234"/>
      <c r="R322" s="234"/>
      <c r="S322" s="234"/>
      <c r="T322" s="235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36" t="s">
        <v>160</v>
      </c>
      <c r="AU322" s="236" t="s">
        <v>14</v>
      </c>
      <c r="AV322" s="13" t="s">
        <v>96</v>
      </c>
      <c r="AW322" s="13" t="s">
        <v>35</v>
      </c>
      <c r="AX322" s="13" t="s">
        <v>14</v>
      </c>
      <c r="AY322" s="236" t="s">
        <v>149</v>
      </c>
    </row>
    <row r="323" s="2" customFormat="1" ht="16.5" customHeight="1">
      <c r="A323" s="37"/>
      <c r="B323" s="38"/>
      <c r="C323" s="237" t="s">
        <v>548</v>
      </c>
      <c r="D323" s="237" t="s">
        <v>281</v>
      </c>
      <c r="E323" s="238" t="s">
        <v>345</v>
      </c>
      <c r="F323" s="239" t="s">
        <v>346</v>
      </c>
      <c r="G323" s="240" t="s">
        <v>347</v>
      </c>
      <c r="H323" s="241">
        <v>50.125</v>
      </c>
      <c r="I323" s="242"/>
      <c r="J323" s="243">
        <f>ROUND(I323*H323,2)</f>
        <v>0</v>
      </c>
      <c r="K323" s="239" t="s">
        <v>154</v>
      </c>
      <c r="L323" s="244"/>
      <c r="M323" s="245" t="s">
        <v>19</v>
      </c>
      <c r="N323" s="246" t="s">
        <v>47</v>
      </c>
      <c r="O323" s="83"/>
      <c r="P323" s="205">
        <f>O323*H323</f>
        <v>0</v>
      </c>
      <c r="Q323" s="205">
        <v>0.001</v>
      </c>
      <c r="R323" s="205">
        <f>Q323*H323</f>
        <v>0.050125000000000003</v>
      </c>
      <c r="S323" s="205">
        <v>0</v>
      </c>
      <c r="T323" s="206">
        <f>S323*H323</f>
        <v>0</v>
      </c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R323" s="207" t="s">
        <v>222</v>
      </c>
      <c r="AT323" s="207" t="s">
        <v>281</v>
      </c>
      <c r="AU323" s="207" t="s">
        <v>14</v>
      </c>
      <c r="AY323" s="16" t="s">
        <v>149</v>
      </c>
      <c r="BE323" s="208">
        <f>IF(N323="základní",J323,0)</f>
        <v>0</v>
      </c>
      <c r="BF323" s="208">
        <f>IF(N323="snížená",J323,0)</f>
        <v>0</v>
      </c>
      <c r="BG323" s="208">
        <f>IF(N323="zákl. přenesená",J323,0)</f>
        <v>0</v>
      </c>
      <c r="BH323" s="208">
        <f>IF(N323="sníž. přenesená",J323,0)</f>
        <v>0</v>
      </c>
      <c r="BI323" s="208">
        <f>IF(N323="nulová",J323,0)</f>
        <v>0</v>
      </c>
      <c r="BJ323" s="16" t="s">
        <v>14</v>
      </c>
      <c r="BK323" s="208">
        <f>ROUND(I323*H323,2)</f>
        <v>0</v>
      </c>
      <c r="BL323" s="16" t="s">
        <v>148</v>
      </c>
      <c r="BM323" s="207" t="s">
        <v>984</v>
      </c>
    </row>
    <row r="324" s="2" customFormat="1">
      <c r="A324" s="37"/>
      <c r="B324" s="38"/>
      <c r="C324" s="39"/>
      <c r="D324" s="209" t="s">
        <v>156</v>
      </c>
      <c r="E324" s="39"/>
      <c r="F324" s="210" t="s">
        <v>346</v>
      </c>
      <c r="G324" s="39"/>
      <c r="H324" s="39"/>
      <c r="I324" s="211"/>
      <c r="J324" s="39"/>
      <c r="K324" s="39"/>
      <c r="L324" s="43"/>
      <c r="M324" s="212"/>
      <c r="N324" s="213"/>
      <c r="O324" s="83"/>
      <c r="P324" s="83"/>
      <c r="Q324" s="83"/>
      <c r="R324" s="83"/>
      <c r="S324" s="83"/>
      <c r="T324" s="84"/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T324" s="16" t="s">
        <v>156</v>
      </c>
      <c r="AU324" s="16" t="s">
        <v>14</v>
      </c>
    </row>
    <row r="325" s="12" customFormat="1">
      <c r="A325" s="12"/>
      <c r="B325" s="216"/>
      <c r="C325" s="217"/>
      <c r="D325" s="209" t="s">
        <v>160</v>
      </c>
      <c r="E325" s="218" t="s">
        <v>19</v>
      </c>
      <c r="F325" s="219" t="s">
        <v>450</v>
      </c>
      <c r="G325" s="217"/>
      <c r="H325" s="218" t="s">
        <v>19</v>
      </c>
      <c r="I325" s="220"/>
      <c r="J325" s="217"/>
      <c r="K325" s="217"/>
      <c r="L325" s="221"/>
      <c r="M325" s="222"/>
      <c r="N325" s="223"/>
      <c r="O325" s="223"/>
      <c r="P325" s="223"/>
      <c r="Q325" s="223"/>
      <c r="R325" s="223"/>
      <c r="S325" s="223"/>
      <c r="T325" s="224"/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T325" s="225" t="s">
        <v>160</v>
      </c>
      <c r="AU325" s="225" t="s">
        <v>14</v>
      </c>
      <c r="AV325" s="12" t="s">
        <v>14</v>
      </c>
      <c r="AW325" s="12" t="s">
        <v>35</v>
      </c>
      <c r="AX325" s="12" t="s">
        <v>76</v>
      </c>
      <c r="AY325" s="225" t="s">
        <v>149</v>
      </c>
    </row>
    <row r="326" s="13" customFormat="1">
      <c r="A326" s="13"/>
      <c r="B326" s="226"/>
      <c r="C326" s="227"/>
      <c r="D326" s="209" t="s">
        <v>160</v>
      </c>
      <c r="E326" s="228" t="s">
        <v>565</v>
      </c>
      <c r="F326" s="229" t="s">
        <v>985</v>
      </c>
      <c r="G326" s="227"/>
      <c r="H326" s="230">
        <v>50.125</v>
      </c>
      <c r="I326" s="231"/>
      <c r="J326" s="227"/>
      <c r="K326" s="227"/>
      <c r="L326" s="232"/>
      <c r="M326" s="233"/>
      <c r="N326" s="234"/>
      <c r="O326" s="234"/>
      <c r="P326" s="234"/>
      <c r="Q326" s="234"/>
      <c r="R326" s="234"/>
      <c r="S326" s="234"/>
      <c r="T326" s="235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36" t="s">
        <v>160</v>
      </c>
      <c r="AU326" s="236" t="s">
        <v>14</v>
      </c>
      <c r="AV326" s="13" t="s">
        <v>96</v>
      </c>
      <c r="AW326" s="13" t="s">
        <v>35</v>
      </c>
      <c r="AX326" s="13" t="s">
        <v>76</v>
      </c>
      <c r="AY326" s="236" t="s">
        <v>149</v>
      </c>
    </row>
    <row r="327" s="13" customFormat="1">
      <c r="A327" s="13"/>
      <c r="B327" s="226"/>
      <c r="C327" s="227"/>
      <c r="D327" s="209" t="s">
        <v>160</v>
      </c>
      <c r="E327" s="228" t="s">
        <v>567</v>
      </c>
      <c r="F327" s="229" t="s">
        <v>568</v>
      </c>
      <c r="G327" s="227"/>
      <c r="H327" s="230">
        <v>50.125</v>
      </c>
      <c r="I327" s="231"/>
      <c r="J327" s="227"/>
      <c r="K327" s="227"/>
      <c r="L327" s="232"/>
      <c r="M327" s="233"/>
      <c r="N327" s="234"/>
      <c r="O327" s="234"/>
      <c r="P327" s="234"/>
      <c r="Q327" s="234"/>
      <c r="R327" s="234"/>
      <c r="S327" s="234"/>
      <c r="T327" s="235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36" t="s">
        <v>160</v>
      </c>
      <c r="AU327" s="236" t="s">
        <v>14</v>
      </c>
      <c r="AV327" s="13" t="s">
        <v>96</v>
      </c>
      <c r="AW327" s="13" t="s">
        <v>35</v>
      </c>
      <c r="AX327" s="13" t="s">
        <v>14</v>
      </c>
      <c r="AY327" s="236" t="s">
        <v>149</v>
      </c>
    </row>
    <row r="328" s="2" customFormat="1" ht="16.5" customHeight="1">
      <c r="A328" s="37"/>
      <c r="B328" s="38"/>
      <c r="C328" s="196" t="s">
        <v>558</v>
      </c>
      <c r="D328" s="196" t="s">
        <v>150</v>
      </c>
      <c r="E328" s="197" t="s">
        <v>986</v>
      </c>
      <c r="F328" s="198" t="s">
        <v>987</v>
      </c>
      <c r="G328" s="199" t="s">
        <v>153</v>
      </c>
      <c r="H328" s="200">
        <v>1894.8399999999999</v>
      </c>
      <c r="I328" s="201"/>
      <c r="J328" s="202">
        <f>ROUND(I328*H328,2)</f>
        <v>0</v>
      </c>
      <c r="K328" s="198" t="s">
        <v>154</v>
      </c>
      <c r="L328" s="43"/>
      <c r="M328" s="203" t="s">
        <v>19</v>
      </c>
      <c r="N328" s="204" t="s">
        <v>47</v>
      </c>
      <c r="O328" s="83"/>
      <c r="P328" s="205">
        <f>O328*H328</f>
        <v>0</v>
      </c>
      <c r="Q328" s="205">
        <v>0</v>
      </c>
      <c r="R328" s="205">
        <f>Q328*H328</f>
        <v>0</v>
      </c>
      <c r="S328" s="205">
        <v>0</v>
      </c>
      <c r="T328" s="206">
        <f>S328*H328</f>
        <v>0</v>
      </c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R328" s="207" t="s">
        <v>148</v>
      </c>
      <c r="AT328" s="207" t="s">
        <v>150</v>
      </c>
      <c r="AU328" s="207" t="s">
        <v>14</v>
      </c>
      <c r="AY328" s="16" t="s">
        <v>149</v>
      </c>
      <c r="BE328" s="208">
        <f>IF(N328="základní",J328,0)</f>
        <v>0</v>
      </c>
      <c r="BF328" s="208">
        <f>IF(N328="snížená",J328,0)</f>
        <v>0</v>
      </c>
      <c r="BG328" s="208">
        <f>IF(N328="zákl. přenesená",J328,0)</f>
        <v>0</v>
      </c>
      <c r="BH328" s="208">
        <f>IF(N328="sníž. přenesená",J328,0)</f>
        <v>0</v>
      </c>
      <c r="BI328" s="208">
        <f>IF(N328="nulová",J328,0)</f>
        <v>0</v>
      </c>
      <c r="BJ328" s="16" t="s">
        <v>14</v>
      </c>
      <c r="BK328" s="208">
        <f>ROUND(I328*H328,2)</f>
        <v>0</v>
      </c>
      <c r="BL328" s="16" t="s">
        <v>148</v>
      </c>
      <c r="BM328" s="207" t="s">
        <v>988</v>
      </c>
    </row>
    <row r="329" s="2" customFormat="1">
      <c r="A329" s="37"/>
      <c r="B329" s="38"/>
      <c r="C329" s="39"/>
      <c r="D329" s="209" t="s">
        <v>156</v>
      </c>
      <c r="E329" s="39"/>
      <c r="F329" s="210" t="s">
        <v>989</v>
      </c>
      <c r="G329" s="39"/>
      <c r="H329" s="39"/>
      <c r="I329" s="211"/>
      <c r="J329" s="39"/>
      <c r="K329" s="39"/>
      <c r="L329" s="43"/>
      <c r="M329" s="212"/>
      <c r="N329" s="213"/>
      <c r="O329" s="83"/>
      <c r="P329" s="83"/>
      <c r="Q329" s="83"/>
      <c r="R329" s="83"/>
      <c r="S329" s="83"/>
      <c r="T329" s="84"/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T329" s="16" t="s">
        <v>156</v>
      </c>
      <c r="AU329" s="16" t="s">
        <v>14</v>
      </c>
    </row>
    <row r="330" s="2" customFormat="1">
      <c r="A330" s="37"/>
      <c r="B330" s="38"/>
      <c r="C330" s="39"/>
      <c r="D330" s="214" t="s">
        <v>158</v>
      </c>
      <c r="E330" s="39"/>
      <c r="F330" s="215" t="s">
        <v>990</v>
      </c>
      <c r="G330" s="39"/>
      <c r="H330" s="39"/>
      <c r="I330" s="211"/>
      <c r="J330" s="39"/>
      <c r="K330" s="39"/>
      <c r="L330" s="43"/>
      <c r="M330" s="212"/>
      <c r="N330" s="213"/>
      <c r="O330" s="83"/>
      <c r="P330" s="83"/>
      <c r="Q330" s="83"/>
      <c r="R330" s="83"/>
      <c r="S330" s="83"/>
      <c r="T330" s="84"/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T330" s="16" t="s">
        <v>158</v>
      </c>
      <c r="AU330" s="16" t="s">
        <v>14</v>
      </c>
    </row>
    <row r="331" s="12" customFormat="1">
      <c r="A331" s="12"/>
      <c r="B331" s="216"/>
      <c r="C331" s="217"/>
      <c r="D331" s="209" t="s">
        <v>160</v>
      </c>
      <c r="E331" s="218" t="s">
        <v>19</v>
      </c>
      <c r="F331" s="219" t="s">
        <v>450</v>
      </c>
      <c r="G331" s="217"/>
      <c r="H331" s="218" t="s">
        <v>19</v>
      </c>
      <c r="I331" s="220"/>
      <c r="J331" s="217"/>
      <c r="K331" s="217"/>
      <c r="L331" s="221"/>
      <c r="M331" s="222"/>
      <c r="N331" s="223"/>
      <c r="O331" s="223"/>
      <c r="P331" s="223"/>
      <c r="Q331" s="223"/>
      <c r="R331" s="223"/>
      <c r="S331" s="223"/>
      <c r="T331" s="224"/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T331" s="225" t="s">
        <v>160</v>
      </c>
      <c r="AU331" s="225" t="s">
        <v>14</v>
      </c>
      <c r="AV331" s="12" t="s">
        <v>14</v>
      </c>
      <c r="AW331" s="12" t="s">
        <v>35</v>
      </c>
      <c r="AX331" s="12" t="s">
        <v>76</v>
      </c>
      <c r="AY331" s="225" t="s">
        <v>149</v>
      </c>
    </row>
    <row r="332" s="13" customFormat="1">
      <c r="A332" s="13"/>
      <c r="B332" s="226"/>
      <c r="C332" s="227"/>
      <c r="D332" s="209" t="s">
        <v>160</v>
      </c>
      <c r="E332" s="228" t="s">
        <v>576</v>
      </c>
      <c r="F332" s="229" t="s">
        <v>991</v>
      </c>
      <c r="G332" s="227"/>
      <c r="H332" s="230">
        <v>1894.8399999999999</v>
      </c>
      <c r="I332" s="231"/>
      <c r="J332" s="227"/>
      <c r="K332" s="227"/>
      <c r="L332" s="232"/>
      <c r="M332" s="233"/>
      <c r="N332" s="234"/>
      <c r="O332" s="234"/>
      <c r="P332" s="234"/>
      <c r="Q332" s="234"/>
      <c r="R332" s="234"/>
      <c r="S332" s="234"/>
      <c r="T332" s="235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36" t="s">
        <v>160</v>
      </c>
      <c r="AU332" s="236" t="s">
        <v>14</v>
      </c>
      <c r="AV332" s="13" t="s">
        <v>96</v>
      </c>
      <c r="AW332" s="13" t="s">
        <v>35</v>
      </c>
      <c r="AX332" s="13" t="s">
        <v>76</v>
      </c>
      <c r="AY332" s="236" t="s">
        <v>149</v>
      </c>
    </row>
    <row r="333" s="13" customFormat="1">
      <c r="A333" s="13"/>
      <c r="B333" s="226"/>
      <c r="C333" s="227"/>
      <c r="D333" s="209" t="s">
        <v>160</v>
      </c>
      <c r="E333" s="228" t="s">
        <v>578</v>
      </c>
      <c r="F333" s="229" t="s">
        <v>579</v>
      </c>
      <c r="G333" s="227"/>
      <c r="H333" s="230">
        <v>1894.8399999999999</v>
      </c>
      <c r="I333" s="231"/>
      <c r="J333" s="227"/>
      <c r="K333" s="227"/>
      <c r="L333" s="232"/>
      <c r="M333" s="233"/>
      <c r="N333" s="234"/>
      <c r="O333" s="234"/>
      <c r="P333" s="234"/>
      <c r="Q333" s="234"/>
      <c r="R333" s="234"/>
      <c r="S333" s="234"/>
      <c r="T333" s="235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6" t="s">
        <v>160</v>
      </c>
      <c r="AU333" s="236" t="s">
        <v>14</v>
      </c>
      <c r="AV333" s="13" t="s">
        <v>96</v>
      </c>
      <c r="AW333" s="13" t="s">
        <v>35</v>
      </c>
      <c r="AX333" s="13" t="s">
        <v>14</v>
      </c>
      <c r="AY333" s="236" t="s">
        <v>149</v>
      </c>
    </row>
    <row r="334" s="2" customFormat="1" ht="16.5" customHeight="1">
      <c r="A334" s="37"/>
      <c r="B334" s="38"/>
      <c r="C334" s="196" t="s">
        <v>569</v>
      </c>
      <c r="D334" s="196" t="s">
        <v>150</v>
      </c>
      <c r="E334" s="197" t="s">
        <v>364</v>
      </c>
      <c r="F334" s="198" t="s">
        <v>365</v>
      </c>
      <c r="G334" s="199" t="s">
        <v>153</v>
      </c>
      <c r="H334" s="200">
        <v>276.30000000000001</v>
      </c>
      <c r="I334" s="201"/>
      <c r="J334" s="202">
        <f>ROUND(I334*H334,2)</f>
        <v>0</v>
      </c>
      <c r="K334" s="198" t="s">
        <v>154</v>
      </c>
      <c r="L334" s="43"/>
      <c r="M334" s="203" t="s">
        <v>19</v>
      </c>
      <c r="N334" s="204" t="s">
        <v>47</v>
      </c>
      <c r="O334" s="83"/>
      <c r="P334" s="205">
        <f>O334*H334</f>
        <v>0</v>
      </c>
      <c r="Q334" s="205">
        <v>0</v>
      </c>
      <c r="R334" s="205">
        <f>Q334*H334</f>
        <v>0</v>
      </c>
      <c r="S334" s="205">
        <v>0</v>
      </c>
      <c r="T334" s="206">
        <f>S334*H334</f>
        <v>0</v>
      </c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R334" s="207" t="s">
        <v>148</v>
      </c>
      <c r="AT334" s="207" t="s">
        <v>150</v>
      </c>
      <c r="AU334" s="207" t="s">
        <v>14</v>
      </c>
      <c r="AY334" s="16" t="s">
        <v>149</v>
      </c>
      <c r="BE334" s="208">
        <f>IF(N334="základní",J334,0)</f>
        <v>0</v>
      </c>
      <c r="BF334" s="208">
        <f>IF(N334="snížená",J334,0)</f>
        <v>0</v>
      </c>
      <c r="BG334" s="208">
        <f>IF(N334="zákl. přenesená",J334,0)</f>
        <v>0</v>
      </c>
      <c r="BH334" s="208">
        <f>IF(N334="sníž. přenesená",J334,0)</f>
        <v>0</v>
      </c>
      <c r="BI334" s="208">
        <f>IF(N334="nulová",J334,0)</f>
        <v>0</v>
      </c>
      <c r="BJ334" s="16" t="s">
        <v>14</v>
      </c>
      <c r="BK334" s="208">
        <f>ROUND(I334*H334,2)</f>
        <v>0</v>
      </c>
      <c r="BL334" s="16" t="s">
        <v>148</v>
      </c>
      <c r="BM334" s="207" t="s">
        <v>992</v>
      </c>
    </row>
    <row r="335" s="2" customFormat="1">
      <c r="A335" s="37"/>
      <c r="B335" s="38"/>
      <c r="C335" s="39"/>
      <c r="D335" s="209" t="s">
        <v>156</v>
      </c>
      <c r="E335" s="39"/>
      <c r="F335" s="210" t="s">
        <v>367</v>
      </c>
      <c r="G335" s="39"/>
      <c r="H335" s="39"/>
      <c r="I335" s="211"/>
      <c r="J335" s="39"/>
      <c r="K335" s="39"/>
      <c r="L335" s="43"/>
      <c r="M335" s="212"/>
      <c r="N335" s="213"/>
      <c r="O335" s="83"/>
      <c r="P335" s="83"/>
      <c r="Q335" s="83"/>
      <c r="R335" s="83"/>
      <c r="S335" s="83"/>
      <c r="T335" s="84"/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T335" s="16" t="s">
        <v>156</v>
      </c>
      <c r="AU335" s="16" t="s">
        <v>14</v>
      </c>
    </row>
    <row r="336" s="2" customFormat="1">
      <c r="A336" s="37"/>
      <c r="B336" s="38"/>
      <c r="C336" s="39"/>
      <c r="D336" s="214" t="s">
        <v>158</v>
      </c>
      <c r="E336" s="39"/>
      <c r="F336" s="215" t="s">
        <v>368</v>
      </c>
      <c r="G336" s="39"/>
      <c r="H336" s="39"/>
      <c r="I336" s="211"/>
      <c r="J336" s="39"/>
      <c r="K336" s="39"/>
      <c r="L336" s="43"/>
      <c r="M336" s="212"/>
      <c r="N336" s="213"/>
      <c r="O336" s="83"/>
      <c r="P336" s="83"/>
      <c r="Q336" s="83"/>
      <c r="R336" s="83"/>
      <c r="S336" s="83"/>
      <c r="T336" s="84"/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T336" s="16" t="s">
        <v>158</v>
      </c>
      <c r="AU336" s="16" t="s">
        <v>14</v>
      </c>
    </row>
    <row r="337" s="12" customFormat="1">
      <c r="A337" s="12"/>
      <c r="B337" s="216"/>
      <c r="C337" s="217"/>
      <c r="D337" s="209" t="s">
        <v>160</v>
      </c>
      <c r="E337" s="218" t="s">
        <v>19</v>
      </c>
      <c r="F337" s="219" t="s">
        <v>450</v>
      </c>
      <c r="G337" s="217"/>
      <c r="H337" s="218" t="s">
        <v>19</v>
      </c>
      <c r="I337" s="220"/>
      <c r="J337" s="217"/>
      <c r="K337" s="217"/>
      <c r="L337" s="221"/>
      <c r="M337" s="222"/>
      <c r="N337" s="223"/>
      <c r="O337" s="223"/>
      <c r="P337" s="223"/>
      <c r="Q337" s="223"/>
      <c r="R337" s="223"/>
      <c r="S337" s="223"/>
      <c r="T337" s="224"/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T337" s="225" t="s">
        <v>160</v>
      </c>
      <c r="AU337" s="225" t="s">
        <v>14</v>
      </c>
      <c r="AV337" s="12" t="s">
        <v>14</v>
      </c>
      <c r="AW337" s="12" t="s">
        <v>35</v>
      </c>
      <c r="AX337" s="12" t="s">
        <v>76</v>
      </c>
      <c r="AY337" s="225" t="s">
        <v>149</v>
      </c>
    </row>
    <row r="338" s="13" customFormat="1">
      <c r="A338" s="13"/>
      <c r="B338" s="226"/>
      <c r="C338" s="227"/>
      <c r="D338" s="209" t="s">
        <v>160</v>
      </c>
      <c r="E338" s="228" t="s">
        <v>586</v>
      </c>
      <c r="F338" s="229" t="s">
        <v>993</v>
      </c>
      <c r="G338" s="227"/>
      <c r="H338" s="230">
        <v>276.30000000000001</v>
      </c>
      <c r="I338" s="231"/>
      <c r="J338" s="227"/>
      <c r="K338" s="227"/>
      <c r="L338" s="232"/>
      <c r="M338" s="233"/>
      <c r="N338" s="234"/>
      <c r="O338" s="234"/>
      <c r="P338" s="234"/>
      <c r="Q338" s="234"/>
      <c r="R338" s="234"/>
      <c r="S338" s="234"/>
      <c r="T338" s="235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36" t="s">
        <v>160</v>
      </c>
      <c r="AU338" s="236" t="s">
        <v>14</v>
      </c>
      <c r="AV338" s="13" t="s">
        <v>96</v>
      </c>
      <c r="AW338" s="13" t="s">
        <v>35</v>
      </c>
      <c r="AX338" s="13" t="s">
        <v>76</v>
      </c>
      <c r="AY338" s="236" t="s">
        <v>149</v>
      </c>
    </row>
    <row r="339" s="13" customFormat="1">
      <c r="A339" s="13"/>
      <c r="B339" s="226"/>
      <c r="C339" s="227"/>
      <c r="D339" s="209" t="s">
        <v>160</v>
      </c>
      <c r="E339" s="228" t="s">
        <v>588</v>
      </c>
      <c r="F339" s="229" t="s">
        <v>589</v>
      </c>
      <c r="G339" s="227"/>
      <c r="H339" s="230">
        <v>276.30000000000001</v>
      </c>
      <c r="I339" s="231"/>
      <c r="J339" s="227"/>
      <c r="K339" s="227"/>
      <c r="L339" s="232"/>
      <c r="M339" s="233"/>
      <c r="N339" s="234"/>
      <c r="O339" s="234"/>
      <c r="P339" s="234"/>
      <c r="Q339" s="234"/>
      <c r="R339" s="234"/>
      <c r="S339" s="234"/>
      <c r="T339" s="235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36" t="s">
        <v>160</v>
      </c>
      <c r="AU339" s="236" t="s">
        <v>14</v>
      </c>
      <c r="AV339" s="13" t="s">
        <v>96</v>
      </c>
      <c r="AW339" s="13" t="s">
        <v>35</v>
      </c>
      <c r="AX339" s="13" t="s">
        <v>14</v>
      </c>
      <c r="AY339" s="236" t="s">
        <v>149</v>
      </c>
    </row>
    <row r="340" s="2" customFormat="1" ht="16.5" customHeight="1">
      <c r="A340" s="37"/>
      <c r="B340" s="38"/>
      <c r="C340" s="196" t="s">
        <v>580</v>
      </c>
      <c r="D340" s="196" t="s">
        <v>150</v>
      </c>
      <c r="E340" s="197" t="s">
        <v>374</v>
      </c>
      <c r="F340" s="198" t="s">
        <v>375</v>
      </c>
      <c r="G340" s="199" t="s">
        <v>153</v>
      </c>
      <c r="H340" s="200">
        <v>610.16999999999996</v>
      </c>
      <c r="I340" s="201"/>
      <c r="J340" s="202">
        <f>ROUND(I340*H340,2)</f>
        <v>0</v>
      </c>
      <c r="K340" s="198" t="s">
        <v>154</v>
      </c>
      <c r="L340" s="43"/>
      <c r="M340" s="203" t="s">
        <v>19</v>
      </c>
      <c r="N340" s="204" t="s">
        <v>47</v>
      </c>
      <c r="O340" s="83"/>
      <c r="P340" s="205">
        <f>O340*H340</f>
        <v>0</v>
      </c>
      <c r="Q340" s="205">
        <v>0</v>
      </c>
      <c r="R340" s="205">
        <f>Q340*H340</f>
        <v>0</v>
      </c>
      <c r="S340" s="205">
        <v>0</v>
      </c>
      <c r="T340" s="206">
        <f>S340*H340</f>
        <v>0</v>
      </c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R340" s="207" t="s">
        <v>148</v>
      </c>
      <c r="AT340" s="207" t="s">
        <v>150</v>
      </c>
      <c r="AU340" s="207" t="s">
        <v>14</v>
      </c>
      <c r="AY340" s="16" t="s">
        <v>149</v>
      </c>
      <c r="BE340" s="208">
        <f>IF(N340="základní",J340,0)</f>
        <v>0</v>
      </c>
      <c r="BF340" s="208">
        <f>IF(N340="snížená",J340,0)</f>
        <v>0</v>
      </c>
      <c r="BG340" s="208">
        <f>IF(N340="zákl. přenesená",J340,0)</f>
        <v>0</v>
      </c>
      <c r="BH340" s="208">
        <f>IF(N340="sníž. přenesená",J340,0)</f>
        <v>0</v>
      </c>
      <c r="BI340" s="208">
        <f>IF(N340="nulová",J340,0)</f>
        <v>0</v>
      </c>
      <c r="BJ340" s="16" t="s">
        <v>14</v>
      </c>
      <c r="BK340" s="208">
        <f>ROUND(I340*H340,2)</f>
        <v>0</v>
      </c>
      <c r="BL340" s="16" t="s">
        <v>148</v>
      </c>
      <c r="BM340" s="207" t="s">
        <v>994</v>
      </c>
    </row>
    <row r="341" s="2" customFormat="1">
      <c r="A341" s="37"/>
      <c r="B341" s="38"/>
      <c r="C341" s="39"/>
      <c r="D341" s="209" t="s">
        <v>156</v>
      </c>
      <c r="E341" s="39"/>
      <c r="F341" s="210" t="s">
        <v>377</v>
      </c>
      <c r="G341" s="39"/>
      <c r="H341" s="39"/>
      <c r="I341" s="211"/>
      <c r="J341" s="39"/>
      <c r="K341" s="39"/>
      <c r="L341" s="43"/>
      <c r="M341" s="212"/>
      <c r="N341" s="213"/>
      <c r="O341" s="83"/>
      <c r="P341" s="83"/>
      <c r="Q341" s="83"/>
      <c r="R341" s="83"/>
      <c r="S341" s="83"/>
      <c r="T341" s="84"/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T341" s="16" t="s">
        <v>156</v>
      </c>
      <c r="AU341" s="16" t="s">
        <v>14</v>
      </c>
    </row>
    <row r="342" s="2" customFormat="1">
      <c r="A342" s="37"/>
      <c r="B342" s="38"/>
      <c r="C342" s="39"/>
      <c r="D342" s="214" t="s">
        <v>158</v>
      </c>
      <c r="E342" s="39"/>
      <c r="F342" s="215" t="s">
        <v>378</v>
      </c>
      <c r="G342" s="39"/>
      <c r="H342" s="39"/>
      <c r="I342" s="211"/>
      <c r="J342" s="39"/>
      <c r="K342" s="39"/>
      <c r="L342" s="43"/>
      <c r="M342" s="212"/>
      <c r="N342" s="213"/>
      <c r="O342" s="83"/>
      <c r="P342" s="83"/>
      <c r="Q342" s="83"/>
      <c r="R342" s="83"/>
      <c r="S342" s="83"/>
      <c r="T342" s="84"/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T342" s="16" t="s">
        <v>158</v>
      </c>
      <c r="AU342" s="16" t="s">
        <v>14</v>
      </c>
    </row>
    <row r="343" s="12" customFormat="1">
      <c r="A343" s="12"/>
      <c r="B343" s="216"/>
      <c r="C343" s="217"/>
      <c r="D343" s="209" t="s">
        <v>160</v>
      </c>
      <c r="E343" s="218" t="s">
        <v>19</v>
      </c>
      <c r="F343" s="219" t="s">
        <v>450</v>
      </c>
      <c r="G343" s="217"/>
      <c r="H343" s="218" t="s">
        <v>19</v>
      </c>
      <c r="I343" s="220"/>
      <c r="J343" s="217"/>
      <c r="K343" s="217"/>
      <c r="L343" s="221"/>
      <c r="M343" s="222"/>
      <c r="N343" s="223"/>
      <c r="O343" s="223"/>
      <c r="P343" s="223"/>
      <c r="Q343" s="223"/>
      <c r="R343" s="223"/>
      <c r="S343" s="223"/>
      <c r="T343" s="224"/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T343" s="225" t="s">
        <v>160</v>
      </c>
      <c r="AU343" s="225" t="s">
        <v>14</v>
      </c>
      <c r="AV343" s="12" t="s">
        <v>14</v>
      </c>
      <c r="AW343" s="12" t="s">
        <v>35</v>
      </c>
      <c r="AX343" s="12" t="s">
        <v>76</v>
      </c>
      <c r="AY343" s="225" t="s">
        <v>149</v>
      </c>
    </row>
    <row r="344" s="13" customFormat="1">
      <c r="A344" s="13"/>
      <c r="B344" s="226"/>
      <c r="C344" s="227"/>
      <c r="D344" s="209" t="s">
        <v>160</v>
      </c>
      <c r="E344" s="228" t="s">
        <v>596</v>
      </c>
      <c r="F344" s="229" t="s">
        <v>995</v>
      </c>
      <c r="G344" s="227"/>
      <c r="H344" s="230">
        <v>610.16999999999996</v>
      </c>
      <c r="I344" s="231"/>
      <c r="J344" s="227"/>
      <c r="K344" s="227"/>
      <c r="L344" s="232"/>
      <c r="M344" s="233"/>
      <c r="N344" s="234"/>
      <c r="O344" s="234"/>
      <c r="P344" s="234"/>
      <c r="Q344" s="234"/>
      <c r="R344" s="234"/>
      <c r="S344" s="234"/>
      <c r="T344" s="235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36" t="s">
        <v>160</v>
      </c>
      <c r="AU344" s="236" t="s">
        <v>14</v>
      </c>
      <c r="AV344" s="13" t="s">
        <v>96</v>
      </c>
      <c r="AW344" s="13" t="s">
        <v>35</v>
      </c>
      <c r="AX344" s="13" t="s">
        <v>76</v>
      </c>
      <c r="AY344" s="236" t="s">
        <v>149</v>
      </c>
    </row>
    <row r="345" s="13" customFormat="1">
      <c r="A345" s="13"/>
      <c r="B345" s="226"/>
      <c r="C345" s="227"/>
      <c r="D345" s="209" t="s">
        <v>160</v>
      </c>
      <c r="E345" s="228" t="s">
        <v>598</v>
      </c>
      <c r="F345" s="229" t="s">
        <v>599</v>
      </c>
      <c r="G345" s="227"/>
      <c r="H345" s="230">
        <v>610.16999999999996</v>
      </c>
      <c r="I345" s="231"/>
      <c r="J345" s="227"/>
      <c r="K345" s="227"/>
      <c r="L345" s="232"/>
      <c r="M345" s="233"/>
      <c r="N345" s="234"/>
      <c r="O345" s="234"/>
      <c r="P345" s="234"/>
      <c r="Q345" s="234"/>
      <c r="R345" s="234"/>
      <c r="S345" s="234"/>
      <c r="T345" s="235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36" t="s">
        <v>160</v>
      </c>
      <c r="AU345" s="236" t="s">
        <v>14</v>
      </c>
      <c r="AV345" s="13" t="s">
        <v>96</v>
      </c>
      <c r="AW345" s="13" t="s">
        <v>35</v>
      </c>
      <c r="AX345" s="13" t="s">
        <v>14</v>
      </c>
      <c r="AY345" s="236" t="s">
        <v>149</v>
      </c>
    </row>
    <row r="346" s="2" customFormat="1" ht="21.75" customHeight="1">
      <c r="A346" s="37"/>
      <c r="B346" s="38"/>
      <c r="C346" s="196" t="s">
        <v>590</v>
      </c>
      <c r="D346" s="196" t="s">
        <v>150</v>
      </c>
      <c r="E346" s="197" t="s">
        <v>384</v>
      </c>
      <c r="F346" s="198" t="s">
        <v>385</v>
      </c>
      <c r="G346" s="199" t="s">
        <v>153</v>
      </c>
      <c r="H346" s="200">
        <v>776.29999999999995</v>
      </c>
      <c r="I346" s="201"/>
      <c r="J346" s="202">
        <f>ROUND(I346*H346,2)</f>
        <v>0</v>
      </c>
      <c r="K346" s="198" t="s">
        <v>154</v>
      </c>
      <c r="L346" s="43"/>
      <c r="M346" s="203" t="s">
        <v>19</v>
      </c>
      <c r="N346" s="204" t="s">
        <v>47</v>
      </c>
      <c r="O346" s="83"/>
      <c r="P346" s="205">
        <f>O346*H346</f>
        <v>0</v>
      </c>
      <c r="Q346" s="205">
        <v>0</v>
      </c>
      <c r="R346" s="205">
        <f>Q346*H346</f>
        <v>0</v>
      </c>
      <c r="S346" s="205">
        <v>0</v>
      </c>
      <c r="T346" s="206">
        <f>S346*H346</f>
        <v>0</v>
      </c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R346" s="207" t="s">
        <v>148</v>
      </c>
      <c r="AT346" s="207" t="s">
        <v>150</v>
      </c>
      <c r="AU346" s="207" t="s">
        <v>14</v>
      </c>
      <c r="AY346" s="16" t="s">
        <v>149</v>
      </c>
      <c r="BE346" s="208">
        <f>IF(N346="základní",J346,0)</f>
        <v>0</v>
      </c>
      <c r="BF346" s="208">
        <f>IF(N346="snížená",J346,0)</f>
        <v>0</v>
      </c>
      <c r="BG346" s="208">
        <f>IF(N346="zákl. přenesená",J346,0)</f>
        <v>0</v>
      </c>
      <c r="BH346" s="208">
        <f>IF(N346="sníž. přenesená",J346,0)</f>
        <v>0</v>
      </c>
      <c r="BI346" s="208">
        <f>IF(N346="nulová",J346,0)</f>
        <v>0</v>
      </c>
      <c r="BJ346" s="16" t="s">
        <v>14</v>
      </c>
      <c r="BK346" s="208">
        <f>ROUND(I346*H346,2)</f>
        <v>0</v>
      </c>
      <c r="BL346" s="16" t="s">
        <v>148</v>
      </c>
      <c r="BM346" s="207" t="s">
        <v>996</v>
      </c>
    </row>
    <row r="347" s="2" customFormat="1">
      <c r="A347" s="37"/>
      <c r="B347" s="38"/>
      <c r="C347" s="39"/>
      <c r="D347" s="209" t="s">
        <v>156</v>
      </c>
      <c r="E347" s="39"/>
      <c r="F347" s="210" t="s">
        <v>387</v>
      </c>
      <c r="G347" s="39"/>
      <c r="H347" s="39"/>
      <c r="I347" s="211"/>
      <c r="J347" s="39"/>
      <c r="K347" s="39"/>
      <c r="L347" s="43"/>
      <c r="M347" s="212"/>
      <c r="N347" s="213"/>
      <c r="O347" s="83"/>
      <c r="P347" s="83"/>
      <c r="Q347" s="83"/>
      <c r="R347" s="83"/>
      <c r="S347" s="83"/>
      <c r="T347" s="84"/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T347" s="16" t="s">
        <v>156</v>
      </c>
      <c r="AU347" s="16" t="s">
        <v>14</v>
      </c>
    </row>
    <row r="348" s="2" customFormat="1">
      <c r="A348" s="37"/>
      <c r="B348" s="38"/>
      <c r="C348" s="39"/>
      <c r="D348" s="214" t="s">
        <v>158</v>
      </c>
      <c r="E348" s="39"/>
      <c r="F348" s="215" t="s">
        <v>388</v>
      </c>
      <c r="G348" s="39"/>
      <c r="H348" s="39"/>
      <c r="I348" s="211"/>
      <c r="J348" s="39"/>
      <c r="K348" s="39"/>
      <c r="L348" s="43"/>
      <c r="M348" s="212"/>
      <c r="N348" s="213"/>
      <c r="O348" s="83"/>
      <c r="P348" s="83"/>
      <c r="Q348" s="83"/>
      <c r="R348" s="83"/>
      <c r="S348" s="83"/>
      <c r="T348" s="84"/>
      <c r="U348" s="37"/>
      <c r="V348" s="37"/>
      <c r="W348" s="37"/>
      <c r="X348" s="37"/>
      <c r="Y348" s="37"/>
      <c r="Z348" s="37"/>
      <c r="AA348" s="37"/>
      <c r="AB348" s="37"/>
      <c r="AC348" s="37"/>
      <c r="AD348" s="37"/>
      <c r="AE348" s="37"/>
      <c r="AT348" s="16" t="s">
        <v>158</v>
      </c>
      <c r="AU348" s="16" t="s">
        <v>14</v>
      </c>
    </row>
    <row r="349" s="12" customFormat="1">
      <c r="A349" s="12"/>
      <c r="B349" s="216"/>
      <c r="C349" s="217"/>
      <c r="D349" s="209" t="s">
        <v>160</v>
      </c>
      <c r="E349" s="218" t="s">
        <v>19</v>
      </c>
      <c r="F349" s="219" t="s">
        <v>450</v>
      </c>
      <c r="G349" s="217"/>
      <c r="H349" s="218" t="s">
        <v>19</v>
      </c>
      <c r="I349" s="220"/>
      <c r="J349" s="217"/>
      <c r="K349" s="217"/>
      <c r="L349" s="221"/>
      <c r="M349" s="222"/>
      <c r="N349" s="223"/>
      <c r="O349" s="223"/>
      <c r="P349" s="223"/>
      <c r="Q349" s="223"/>
      <c r="R349" s="223"/>
      <c r="S349" s="223"/>
      <c r="T349" s="224"/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T349" s="225" t="s">
        <v>160</v>
      </c>
      <c r="AU349" s="225" t="s">
        <v>14</v>
      </c>
      <c r="AV349" s="12" t="s">
        <v>14</v>
      </c>
      <c r="AW349" s="12" t="s">
        <v>35</v>
      </c>
      <c r="AX349" s="12" t="s">
        <v>76</v>
      </c>
      <c r="AY349" s="225" t="s">
        <v>149</v>
      </c>
    </row>
    <row r="350" s="13" customFormat="1">
      <c r="A350" s="13"/>
      <c r="B350" s="226"/>
      <c r="C350" s="227"/>
      <c r="D350" s="209" t="s">
        <v>160</v>
      </c>
      <c r="E350" s="228" t="s">
        <v>606</v>
      </c>
      <c r="F350" s="229" t="s">
        <v>983</v>
      </c>
      <c r="G350" s="227"/>
      <c r="H350" s="230">
        <v>776.29999999999995</v>
      </c>
      <c r="I350" s="231"/>
      <c r="J350" s="227"/>
      <c r="K350" s="227"/>
      <c r="L350" s="232"/>
      <c r="M350" s="233"/>
      <c r="N350" s="234"/>
      <c r="O350" s="234"/>
      <c r="P350" s="234"/>
      <c r="Q350" s="234"/>
      <c r="R350" s="234"/>
      <c r="S350" s="234"/>
      <c r="T350" s="235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36" t="s">
        <v>160</v>
      </c>
      <c r="AU350" s="236" t="s">
        <v>14</v>
      </c>
      <c r="AV350" s="13" t="s">
        <v>96</v>
      </c>
      <c r="AW350" s="13" t="s">
        <v>35</v>
      </c>
      <c r="AX350" s="13" t="s">
        <v>76</v>
      </c>
      <c r="AY350" s="236" t="s">
        <v>149</v>
      </c>
    </row>
    <row r="351" s="13" customFormat="1">
      <c r="A351" s="13"/>
      <c r="B351" s="226"/>
      <c r="C351" s="227"/>
      <c r="D351" s="209" t="s">
        <v>160</v>
      </c>
      <c r="E351" s="228" t="s">
        <v>608</v>
      </c>
      <c r="F351" s="229" t="s">
        <v>609</v>
      </c>
      <c r="G351" s="227"/>
      <c r="H351" s="230">
        <v>776.29999999999995</v>
      </c>
      <c r="I351" s="231"/>
      <c r="J351" s="227"/>
      <c r="K351" s="227"/>
      <c r="L351" s="232"/>
      <c r="M351" s="233"/>
      <c r="N351" s="234"/>
      <c r="O351" s="234"/>
      <c r="P351" s="234"/>
      <c r="Q351" s="234"/>
      <c r="R351" s="234"/>
      <c r="S351" s="234"/>
      <c r="T351" s="235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36" t="s">
        <v>160</v>
      </c>
      <c r="AU351" s="236" t="s">
        <v>14</v>
      </c>
      <c r="AV351" s="13" t="s">
        <v>96</v>
      </c>
      <c r="AW351" s="13" t="s">
        <v>35</v>
      </c>
      <c r="AX351" s="13" t="s">
        <v>14</v>
      </c>
      <c r="AY351" s="236" t="s">
        <v>149</v>
      </c>
    </row>
    <row r="352" s="2" customFormat="1" ht="16.5" customHeight="1">
      <c r="A352" s="37"/>
      <c r="B352" s="38"/>
      <c r="C352" s="237" t="s">
        <v>600</v>
      </c>
      <c r="D352" s="237" t="s">
        <v>281</v>
      </c>
      <c r="E352" s="238" t="s">
        <v>394</v>
      </c>
      <c r="F352" s="239" t="s">
        <v>395</v>
      </c>
      <c r="G352" s="240" t="s">
        <v>284</v>
      </c>
      <c r="H352" s="241">
        <v>116.79600000000001</v>
      </c>
      <c r="I352" s="242"/>
      <c r="J352" s="243">
        <f>ROUND(I352*H352,2)</f>
        <v>0</v>
      </c>
      <c r="K352" s="239" t="s">
        <v>154</v>
      </c>
      <c r="L352" s="244"/>
      <c r="M352" s="245" t="s">
        <v>19</v>
      </c>
      <c r="N352" s="246" t="s">
        <v>47</v>
      </c>
      <c r="O352" s="83"/>
      <c r="P352" s="205">
        <f>O352*H352</f>
        <v>0</v>
      </c>
      <c r="Q352" s="205">
        <v>1</v>
      </c>
      <c r="R352" s="205">
        <f>Q352*H352</f>
        <v>116.79600000000001</v>
      </c>
      <c r="S352" s="205">
        <v>0</v>
      </c>
      <c r="T352" s="206">
        <f>S352*H352</f>
        <v>0</v>
      </c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R352" s="207" t="s">
        <v>222</v>
      </c>
      <c r="AT352" s="207" t="s">
        <v>281</v>
      </c>
      <c r="AU352" s="207" t="s">
        <v>14</v>
      </c>
      <c r="AY352" s="16" t="s">
        <v>149</v>
      </c>
      <c r="BE352" s="208">
        <f>IF(N352="základní",J352,0)</f>
        <v>0</v>
      </c>
      <c r="BF352" s="208">
        <f>IF(N352="snížená",J352,0)</f>
        <v>0</v>
      </c>
      <c r="BG352" s="208">
        <f>IF(N352="zákl. přenesená",J352,0)</f>
        <v>0</v>
      </c>
      <c r="BH352" s="208">
        <f>IF(N352="sníž. přenesená",J352,0)</f>
        <v>0</v>
      </c>
      <c r="BI352" s="208">
        <f>IF(N352="nulová",J352,0)</f>
        <v>0</v>
      </c>
      <c r="BJ352" s="16" t="s">
        <v>14</v>
      </c>
      <c r="BK352" s="208">
        <f>ROUND(I352*H352,2)</f>
        <v>0</v>
      </c>
      <c r="BL352" s="16" t="s">
        <v>148</v>
      </c>
      <c r="BM352" s="207" t="s">
        <v>997</v>
      </c>
    </row>
    <row r="353" s="2" customFormat="1">
      <c r="A353" s="37"/>
      <c r="B353" s="38"/>
      <c r="C353" s="39"/>
      <c r="D353" s="209" t="s">
        <v>156</v>
      </c>
      <c r="E353" s="39"/>
      <c r="F353" s="210" t="s">
        <v>395</v>
      </c>
      <c r="G353" s="39"/>
      <c r="H353" s="39"/>
      <c r="I353" s="211"/>
      <c r="J353" s="39"/>
      <c r="K353" s="39"/>
      <c r="L353" s="43"/>
      <c r="M353" s="212"/>
      <c r="N353" s="213"/>
      <c r="O353" s="83"/>
      <c r="P353" s="83"/>
      <c r="Q353" s="83"/>
      <c r="R353" s="83"/>
      <c r="S353" s="83"/>
      <c r="T353" s="84"/>
      <c r="U353" s="37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  <c r="AT353" s="16" t="s">
        <v>156</v>
      </c>
      <c r="AU353" s="16" t="s">
        <v>14</v>
      </c>
    </row>
    <row r="354" s="12" customFormat="1">
      <c r="A354" s="12"/>
      <c r="B354" s="216"/>
      <c r="C354" s="217"/>
      <c r="D354" s="209" t="s">
        <v>160</v>
      </c>
      <c r="E354" s="218" t="s">
        <v>19</v>
      </c>
      <c r="F354" s="219" t="s">
        <v>450</v>
      </c>
      <c r="G354" s="217"/>
      <c r="H354" s="218" t="s">
        <v>19</v>
      </c>
      <c r="I354" s="220"/>
      <c r="J354" s="217"/>
      <c r="K354" s="217"/>
      <c r="L354" s="221"/>
      <c r="M354" s="222"/>
      <c r="N354" s="223"/>
      <c r="O354" s="223"/>
      <c r="P354" s="223"/>
      <c r="Q354" s="223"/>
      <c r="R354" s="223"/>
      <c r="S354" s="223"/>
      <c r="T354" s="224"/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T354" s="225" t="s">
        <v>160</v>
      </c>
      <c r="AU354" s="225" t="s">
        <v>14</v>
      </c>
      <c r="AV354" s="12" t="s">
        <v>14</v>
      </c>
      <c r="AW354" s="12" t="s">
        <v>35</v>
      </c>
      <c r="AX354" s="12" t="s">
        <v>76</v>
      </c>
      <c r="AY354" s="225" t="s">
        <v>149</v>
      </c>
    </row>
    <row r="355" s="13" customFormat="1">
      <c r="A355" s="13"/>
      <c r="B355" s="226"/>
      <c r="C355" s="227"/>
      <c r="D355" s="209" t="s">
        <v>160</v>
      </c>
      <c r="E355" s="228" t="s">
        <v>616</v>
      </c>
      <c r="F355" s="229" t="s">
        <v>998</v>
      </c>
      <c r="G355" s="227"/>
      <c r="H355" s="230">
        <v>116.79600000000001</v>
      </c>
      <c r="I355" s="231"/>
      <c r="J355" s="227"/>
      <c r="K355" s="227"/>
      <c r="L355" s="232"/>
      <c r="M355" s="233"/>
      <c r="N355" s="234"/>
      <c r="O355" s="234"/>
      <c r="P355" s="234"/>
      <c r="Q355" s="234"/>
      <c r="R355" s="234"/>
      <c r="S355" s="234"/>
      <c r="T355" s="235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36" t="s">
        <v>160</v>
      </c>
      <c r="AU355" s="236" t="s">
        <v>14</v>
      </c>
      <c r="AV355" s="13" t="s">
        <v>96</v>
      </c>
      <c r="AW355" s="13" t="s">
        <v>35</v>
      </c>
      <c r="AX355" s="13" t="s">
        <v>76</v>
      </c>
      <c r="AY355" s="236" t="s">
        <v>149</v>
      </c>
    </row>
    <row r="356" s="13" customFormat="1">
      <c r="A356" s="13"/>
      <c r="B356" s="226"/>
      <c r="C356" s="227"/>
      <c r="D356" s="209" t="s">
        <v>160</v>
      </c>
      <c r="E356" s="228" t="s">
        <v>618</v>
      </c>
      <c r="F356" s="229" t="s">
        <v>619</v>
      </c>
      <c r="G356" s="227"/>
      <c r="H356" s="230">
        <v>116.79600000000001</v>
      </c>
      <c r="I356" s="231"/>
      <c r="J356" s="227"/>
      <c r="K356" s="227"/>
      <c r="L356" s="232"/>
      <c r="M356" s="233"/>
      <c r="N356" s="234"/>
      <c r="O356" s="234"/>
      <c r="P356" s="234"/>
      <c r="Q356" s="234"/>
      <c r="R356" s="234"/>
      <c r="S356" s="234"/>
      <c r="T356" s="235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36" t="s">
        <v>160</v>
      </c>
      <c r="AU356" s="236" t="s">
        <v>14</v>
      </c>
      <c r="AV356" s="13" t="s">
        <v>96</v>
      </c>
      <c r="AW356" s="13" t="s">
        <v>35</v>
      </c>
      <c r="AX356" s="13" t="s">
        <v>14</v>
      </c>
      <c r="AY356" s="236" t="s">
        <v>149</v>
      </c>
    </row>
    <row r="357" s="2" customFormat="1" ht="21.75" customHeight="1">
      <c r="A357" s="37"/>
      <c r="B357" s="38"/>
      <c r="C357" s="196" t="s">
        <v>610</v>
      </c>
      <c r="D357" s="196" t="s">
        <v>150</v>
      </c>
      <c r="E357" s="197" t="s">
        <v>999</v>
      </c>
      <c r="F357" s="198" t="s">
        <v>1000</v>
      </c>
      <c r="G357" s="199" t="s">
        <v>153</v>
      </c>
      <c r="H357" s="200">
        <v>973.29999999999995</v>
      </c>
      <c r="I357" s="201"/>
      <c r="J357" s="202">
        <f>ROUND(I357*H357,2)</f>
        <v>0</v>
      </c>
      <c r="K357" s="198" t="s">
        <v>154</v>
      </c>
      <c r="L357" s="43"/>
      <c r="M357" s="203" t="s">
        <v>19</v>
      </c>
      <c r="N357" s="204" t="s">
        <v>47</v>
      </c>
      <c r="O357" s="83"/>
      <c r="P357" s="205">
        <f>O357*H357</f>
        <v>0</v>
      </c>
      <c r="Q357" s="205">
        <v>0</v>
      </c>
      <c r="R357" s="205">
        <f>Q357*H357</f>
        <v>0</v>
      </c>
      <c r="S357" s="205">
        <v>0</v>
      </c>
      <c r="T357" s="206">
        <f>S357*H357</f>
        <v>0</v>
      </c>
      <c r="U357" s="37"/>
      <c r="V357" s="37"/>
      <c r="W357" s="37"/>
      <c r="X357" s="37"/>
      <c r="Y357" s="37"/>
      <c r="Z357" s="37"/>
      <c r="AA357" s="37"/>
      <c r="AB357" s="37"/>
      <c r="AC357" s="37"/>
      <c r="AD357" s="37"/>
      <c r="AE357" s="37"/>
      <c r="AR357" s="207" t="s">
        <v>148</v>
      </c>
      <c r="AT357" s="207" t="s">
        <v>150</v>
      </c>
      <c r="AU357" s="207" t="s">
        <v>14</v>
      </c>
      <c r="AY357" s="16" t="s">
        <v>149</v>
      </c>
      <c r="BE357" s="208">
        <f>IF(N357="základní",J357,0)</f>
        <v>0</v>
      </c>
      <c r="BF357" s="208">
        <f>IF(N357="snížená",J357,0)</f>
        <v>0</v>
      </c>
      <c r="BG357" s="208">
        <f>IF(N357="zákl. přenesená",J357,0)</f>
        <v>0</v>
      </c>
      <c r="BH357" s="208">
        <f>IF(N357="sníž. přenesená",J357,0)</f>
        <v>0</v>
      </c>
      <c r="BI357" s="208">
        <f>IF(N357="nulová",J357,0)</f>
        <v>0</v>
      </c>
      <c r="BJ357" s="16" t="s">
        <v>14</v>
      </c>
      <c r="BK357" s="208">
        <f>ROUND(I357*H357,2)</f>
        <v>0</v>
      </c>
      <c r="BL357" s="16" t="s">
        <v>148</v>
      </c>
      <c r="BM357" s="207" t="s">
        <v>1001</v>
      </c>
    </row>
    <row r="358" s="2" customFormat="1">
      <c r="A358" s="37"/>
      <c r="B358" s="38"/>
      <c r="C358" s="39"/>
      <c r="D358" s="209" t="s">
        <v>156</v>
      </c>
      <c r="E358" s="39"/>
      <c r="F358" s="210" t="s">
        <v>1002</v>
      </c>
      <c r="G358" s="39"/>
      <c r="H358" s="39"/>
      <c r="I358" s="211"/>
      <c r="J358" s="39"/>
      <c r="K358" s="39"/>
      <c r="L358" s="43"/>
      <c r="M358" s="212"/>
      <c r="N358" s="213"/>
      <c r="O358" s="83"/>
      <c r="P358" s="83"/>
      <c r="Q358" s="83"/>
      <c r="R358" s="83"/>
      <c r="S358" s="83"/>
      <c r="T358" s="84"/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  <c r="AT358" s="16" t="s">
        <v>156</v>
      </c>
      <c r="AU358" s="16" t="s">
        <v>14</v>
      </c>
    </row>
    <row r="359" s="2" customFormat="1">
      <c r="A359" s="37"/>
      <c r="B359" s="38"/>
      <c r="C359" s="39"/>
      <c r="D359" s="214" t="s">
        <v>158</v>
      </c>
      <c r="E359" s="39"/>
      <c r="F359" s="215" t="s">
        <v>1003</v>
      </c>
      <c r="G359" s="39"/>
      <c r="H359" s="39"/>
      <c r="I359" s="211"/>
      <c r="J359" s="39"/>
      <c r="K359" s="39"/>
      <c r="L359" s="43"/>
      <c r="M359" s="212"/>
      <c r="N359" s="213"/>
      <c r="O359" s="83"/>
      <c r="P359" s="83"/>
      <c r="Q359" s="83"/>
      <c r="R359" s="83"/>
      <c r="S359" s="83"/>
      <c r="T359" s="84"/>
      <c r="U359" s="37"/>
      <c r="V359" s="37"/>
      <c r="W359" s="37"/>
      <c r="X359" s="37"/>
      <c r="Y359" s="37"/>
      <c r="Z359" s="37"/>
      <c r="AA359" s="37"/>
      <c r="AB359" s="37"/>
      <c r="AC359" s="37"/>
      <c r="AD359" s="37"/>
      <c r="AE359" s="37"/>
      <c r="AT359" s="16" t="s">
        <v>158</v>
      </c>
      <c r="AU359" s="16" t="s">
        <v>14</v>
      </c>
    </row>
    <row r="360" s="12" customFormat="1">
      <c r="A360" s="12"/>
      <c r="B360" s="216"/>
      <c r="C360" s="217"/>
      <c r="D360" s="209" t="s">
        <v>160</v>
      </c>
      <c r="E360" s="218" t="s">
        <v>19</v>
      </c>
      <c r="F360" s="219" t="s">
        <v>161</v>
      </c>
      <c r="G360" s="217"/>
      <c r="H360" s="218" t="s">
        <v>19</v>
      </c>
      <c r="I360" s="220"/>
      <c r="J360" s="217"/>
      <c r="K360" s="217"/>
      <c r="L360" s="221"/>
      <c r="M360" s="222"/>
      <c r="N360" s="223"/>
      <c r="O360" s="223"/>
      <c r="P360" s="223"/>
      <c r="Q360" s="223"/>
      <c r="R360" s="223"/>
      <c r="S360" s="223"/>
      <c r="T360" s="224"/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T360" s="225" t="s">
        <v>160</v>
      </c>
      <c r="AU360" s="225" t="s">
        <v>14</v>
      </c>
      <c r="AV360" s="12" t="s">
        <v>14</v>
      </c>
      <c r="AW360" s="12" t="s">
        <v>35</v>
      </c>
      <c r="AX360" s="12" t="s">
        <v>76</v>
      </c>
      <c r="AY360" s="225" t="s">
        <v>149</v>
      </c>
    </row>
    <row r="361" s="13" customFormat="1">
      <c r="A361" s="13"/>
      <c r="B361" s="226"/>
      <c r="C361" s="227"/>
      <c r="D361" s="209" t="s">
        <v>160</v>
      </c>
      <c r="E361" s="228" t="s">
        <v>626</v>
      </c>
      <c r="F361" s="229" t="s">
        <v>1004</v>
      </c>
      <c r="G361" s="227"/>
      <c r="H361" s="230">
        <v>973.29999999999995</v>
      </c>
      <c r="I361" s="231"/>
      <c r="J361" s="227"/>
      <c r="K361" s="227"/>
      <c r="L361" s="232"/>
      <c r="M361" s="233"/>
      <c r="N361" s="234"/>
      <c r="O361" s="234"/>
      <c r="P361" s="234"/>
      <c r="Q361" s="234"/>
      <c r="R361" s="234"/>
      <c r="S361" s="234"/>
      <c r="T361" s="235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36" t="s">
        <v>160</v>
      </c>
      <c r="AU361" s="236" t="s">
        <v>14</v>
      </c>
      <c r="AV361" s="13" t="s">
        <v>96</v>
      </c>
      <c r="AW361" s="13" t="s">
        <v>35</v>
      </c>
      <c r="AX361" s="13" t="s">
        <v>76</v>
      </c>
      <c r="AY361" s="236" t="s">
        <v>149</v>
      </c>
    </row>
    <row r="362" s="13" customFormat="1">
      <c r="A362" s="13"/>
      <c r="B362" s="226"/>
      <c r="C362" s="227"/>
      <c r="D362" s="209" t="s">
        <v>160</v>
      </c>
      <c r="E362" s="228" t="s">
        <v>628</v>
      </c>
      <c r="F362" s="229" t="s">
        <v>629</v>
      </c>
      <c r="G362" s="227"/>
      <c r="H362" s="230">
        <v>973.29999999999995</v>
      </c>
      <c r="I362" s="231"/>
      <c r="J362" s="227"/>
      <c r="K362" s="227"/>
      <c r="L362" s="232"/>
      <c r="M362" s="233"/>
      <c r="N362" s="234"/>
      <c r="O362" s="234"/>
      <c r="P362" s="234"/>
      <c r="Q362" s="234"/>
      <c r="R362" s="234"/>
      <c r="S362" s="234"/>
      <c r="T362" s="235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36" t="s">
        <v>160</v>
      </c>
      <c r="AU362" s="236" t="s">
        <v>14</v>
      </c>
      <c r="AV362" s="13" t="s">
        <v>96</v>
      </c>
      <c r="AW362" s="13" t="s">
        <v>35</v>
      </c>
      <c r="AX362" s="13" t="s">
        <v>14</v>
      </c>
      <c r="AY362" s="236" t="s">
        <v>149</v>
      </c>
    </row>
    <row r="363" s="2" customFormat="1" ht="16.5" customHeight="1">
      <c r="A363" s="37"/>
      <c r="B363" s="38"/>
      <c r="C363" s="196" t="s">
        <v>620</v>
      </c>
      <c r="D363" s="196" t="s">
        <v>150</v>
      </c>
      <c r="E363" s="197" t="s">
        <v>402</v>
      </c>
      <c r="F363" s="198" t="s">
        <v>403</v>
      </c>
      <c r="G363" s="199" t="s">
        <v>153</v>
      </c>
      <c r="H363" s="200">
        <v>973.29999999999995</v>
      </c>
      <c r="I363" s="201"/>
      <c r="J363" s="202">
        <f>ROUND(I363*H363,2)</f>
        <v>0</v>
      </c>
      <c r="K363" s="198" t="s">
        <v>154</v>
      </c>
      <c r="L363" s="43"/>
      <c r="M363" s="203" t="s">
        <v>19</v>
      </c>
      <c r="N363" s="204" t="s">
        <v>47</v>
      </c>
      <c r="O363" s="83"/>
      <c r="P363" s="205">
        <f>O363*H363</f>
        <v>0</v>
      </c>
      <c r="Q363" s="205">
        <v>0</v>
      </c>
      <c r="R363" s="205">
        <f>Q363*H363</f>
        <v>0</v>
      </c>
      <c r="S363" s="205">
        <v>0</v>
      </c>
      <c r="T363" s="206">
        <f>S363*H363</f>
        <v>0</v>
      </c>
      <c r="U363" s="37"/>
      <c r="V363" s="37"/>
      <c r="W363" s="37"/>
      <c r="X363" s="37"/>
      <c r="Y363" s="37"/>
      <c r="Z363" s="37"/>
      <c r="AA363" s="37"/>
      <c r="AB363" s="37"/>
      <c r="AC363" s="37"/>
      <c r="AD363" s="37"/>
      <c r="AE363" s="37"/>
      <c r="AR363" s="207" t="s">
        <v>148</v>
      </c>
      <c r="AT363" s="207" t="s">
        <v>150</v>
      </c>
      <c r="AU363" s="207" t="s">
        <v>14</v>
      </c>
      <c r="AY363" s="16" t="s">
        <v>149</v>
      </c>
      <c r="BE363" s="208">
        <f>IF(N363="základní",J363,0)</f>
        <v>0</v>
      </c>
      <c r="BF363" s="208">
        <f>IF(N363="snížená",J363,0)</f>
        <v>0</v>
      </c>
      <c r="BG363" s="208">
        <f>IF(N363="zákl. přenesená",J363,0)</f>
        <v>0</v>
      </c>
      <c r="BH363" s="208">
        <f>IF(N363="sníž. přenesená",J363,0)</f>
        <v>0</v>
      </c>
      <c r="BI363" s="208">
        <f>IF(N363="nulová",J363,0)</f>
        <v>0</v>
      </c>
      <c r="BJ363" s="16" t="s">
        <v>14</v>
      </c>
      <c r="BK363" s="208">
        <f>ROUND(I363*H363,2)</f>
        <v>0</v>
      </c>
      <c r="BL363" s="16" t="s">
        <v>148</v>
      </c>
      <c r="BM363" s="207" t="s">
        <v>1005</v>
      </c>
    </row>
    <row r="364" s="2" customFormat="1">
      <c r="A364" s="37"/>
      <c r="B364" s="38"/>
      <c r="C364" s="39"/>
      <c r="D364" s="209" t="s">
        <v>156</v>
      </c>
      <c r="E364" s="39"/>
      <c r="F364" s="210" t="s">
        <v>405</v>
      </c>
      <c r="G364" s="39"/>
      <c r="H364" s="39"/>
      <c r="I364" s="211"/>
      <c r="J364" s="39"/>
      <c r="K364" s="39"/>
      <c r="L364" s="43"/>
      <c r="M364" s="212"/>
      <c r="N364" s="213"/>
      <c r="O364" s="83"/>
      <c r="P364" s="83"/>
      <c r="Q364" s="83"/>
      <c r="R364" s="83"/>
      <c r="S364" s="83"/>
      <c r="T364" s="84"/>
      <c r="U364" s="37"/>
      <c r="V364" s="37"/>
      <c r="W364" s="37"/>
      <c r="X364" s="37"/>
      <c r="Y364" s="37"/>
      <c r="Z364" s="37"/>
      <c r="AA364" s="37"/>
      <c r="AB364" s="37"/>
      <c r="AC364" s="37"/>
      <c r="AD364" s="37"/>
      <c r="AE364" s="37"/>
      <c r="AT364" s="16" t="s">
        <v>156</v>
      </c>
      <c r="AU364" s="16" t="s">
        <v>14</v>
      </c>
    </row>
    <row r="365" s="2" customFormat="1">
      <c r="A365" s="37"/>
      <c r="B365" s="38"/>
      <c r="C365" s="39"/>
      <c r="D365" s="214" t="s">
        <v>158</v>
      </c>
      <c r="E365" s="39"/>
      <c r="F365" s="215" t="s">
        <v>406</v>
      </c>
      <c r="G365" s="39"/>
      <c r="H365" s="39"/>
      <c r="I365" s="211"/>
      <c r="J365" s="39"/>
      <c r="K365" s="39"/>
      <c r="L365" s="43"/>
      <c r="M365" s="212"/>
      <c r="N365" s="213"/>
      <c r="O365" s="83"/>
      <c r="P365" s="83"/>
      <c r="Q365" s="83"/>
      <c r="R365" s="83"/>
      <c r="S365" s="83"/>
      <c r="T365" s="84"/>
      <c r="U365" s="37"/>
      <c r="V365" s="37"/>
      <c r="W365" s="37"/>
      <c r="X365" s="37"/>
      <c r="Y365" s="37"/>
      <c r="Z365" s="37"/>
      <c r="AA365" s="37"/>
      <c r="AB365" s="37"/>
      <c r="AC365" s="37"/>
      <c r="AD365" s="37"/>
      <c r="AE365" s="37"/>
      <c r="AT365" s="16" t="s">
        <v>158</v>
      </c>
      <c r="AU365" s="16" t="s">
        <v>14</v>
      </c>
    </row>
    <row r="366" s="12" customFormat="1">
      <c r="A366" s="12"/>
      <c r="B366" s="216"/>
      <c r="C366" s="217"/>
      <c r="D366" s="209" t="s">
        <v>160</v>
      </c>
      <c r="E366" s="218" t="s">
        <v>19</v>
      </c>
      <c r="F366" s="219" t="s">
        <v>161</v>
      </c>
      <c r="G366" s="217"/>
      <c r="H366" s="218" t="s">
        <v>19</v>
      </c>
      <c r="I366" s="220"/>
      <c r="J366" s="217"/>
      <c r="K366" s="217"/>
      <c r="L366" s="221"/>
      <c r="M366" s="222"/>
      <c r="N366" s="223"/>
      <c r="O366" s="223"/>
      <c r="P366" s="223"/>
      <c r="Q366" s="223"/>
      <c r="R366" s="223"/>
      <c r="S366" s="223"/>
      <c r="T366" s="224"/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T366" s="225" t="s">
        <v>160</v>
      </c>
      <c r="AU366" s="225" t="s">
        <v>14</v>
      </c>
      <c r="AV366" s="12" t="s">
        <v>14</v>
      </c>
      <c r="AW366" s="12" t="s">
        <v>35</v>
      </c>
      <c r="AX366" s="12" t="s">
        <v>76</v>
      </c>
      <c r="AY366" s="225" t="s">
        <v>149</v>
      </c>
    </row>
    <row r="367" s="13" customFormat="1">
      <c r="A367" s="13"/>
      <c r="B367" s="226"/>
      <c r="C367" s="227"/>
      <c r="D367" s="209" t="s">
        <v>160</v>
      </c>
      <c r="E367" s="228" t="s">
        <v>637</v>
      </c>
      <c r="F367" s="229" t="s">
        <v>1004</v>
      </c>
      <c r="G367" s="227"/>
      <c r="H367" s="230">
        <v>973.29999999999995</v>
      </c>
      <c r="I367" s="231"/>
      <c r="J367" s="227"/>
      <c r="K367" s="227"/>
      <c r="L367" s="232"/>
      <c r="M367" s="233"/>
      <c r="N367" s="234"/>
      <c r="O367" s="234"/>
      <c r="P367" s="234"/>
      <c r="Q367" s="234"/>
      <c r="R367" s="234"/>
      <c r="S367" s="234"/>
      <c r="T367" s="235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36" t="s">
        <v>160</v>
      </c>
      <c r="AU367" s="236" t="s">
        <v>14</v>
      </c>
      <c r="AV367" s="13" t="s">
        <v>96</v>
      </c>
      <c r="AW367" s="13" t="s">
        <v>35</v>
      </c>
      <c r="AX367" s="13" t="s">
        <v>76</v>
      </c>
      <c r="AY367" s="236" t="s">
        <v>149</v>
      </c>
    </row>
    <row r="368" s="13" customFormat="1">
      <c r="A368" s="13"/>
      <c r="B368" s="226"/>
      <c r="C368" s="227"/>
      <c r="D368" s="209" t="s">
        <v>160</v>
      </c>
      <c r="E368" s="228" t="s">
        <v>639</v>
      </c>
      <c r="F368" s="229" t="s">
        <v>640</v>
      </c>
      <c r="G368" s="227"/>
      <c r="H368" s="230">
        <v>973.29999999999995</v>
      </c>
      <c r="I368" s="231"/>
      <c r="J368" s="227"/>
      <c r="K368" s="227"/>
      <c r="L368" s="232"/>
      <c r="M368" s="233"/>
      <c r="N368" s="234"/>
      <c r="O368" s="234"/>
      <c r="P368" s="234"/>
      <c r="Q368" s="234"/>
      <c r="R368" s="234"/>
      <c r="S368" s="234"/>
      <c r="T368" s="235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36" t="s">
        <v>160</v>
      </c>
      <c r="AU368" s="236" t="s">
        <v>14</v>
      </c>
      <c r="AV368" s="13" t="s">
        <v>96</v>
      </c>
      <c r="AW368" s="13" t="s">
        <v>35</v>
      </c>
      <c r="AX368" s="13" t="s">
        <v>14</v>
      </c>
      <c r="AY368" s="236" t="s">
        <v>149</v>
      </c>
    </row>
    <row r="369" s="2" customFormat="1" ht="16.5" customHeight="1">
      <c r="A369" s="37"/>
      <c r="B369" s="38"/>
      <c r="C369" s="196" t="s">
        <v>630</v>
      </c>
      <c r="D369" s="196" t="s">
        <v>150</v>
      </c>
      <c r="E369" s="197" t="s">
        <v>223</v>
      </c>
      <c r="F369" s="198" t="s">
        <v>224</v>
      </c>
      <c r="G369" s="199" t="s">
        <v>153</v>
      </c>
      <c r="H369" s="200">
        <v>27</v>
      </c>
      <c r="I369" s="201"/>
      <c r="J369" s="202">
        <f>ROUND(I369*H369,2)</f>
        <v>0</v>
      </c>
      <c r="K369" s="198" t="s">
        <v>154</v>
      </c>
      <c r="L369" s="43"/>
      <c r="M369" s="203" t="s">
        <v>19</v>
      </c>
      <c r="N369" s="204" t="s">
        <v>47</v>
      </c>
      <c r="O369" s="83"/>
      <c r="P369" s="205">
        <f>O369*H369</f>
        <v>0</v>
      </c>
      <c r="Q369" s="205">
        <v>0.00069999999999999999</v>
      </c>
      <c r="R369" s="205">
        <f>Q369*H369</f>
        <v>0.0189</v>
      </c>
      <c r="S369" s="205">
        <v>0</v>
      </c>
      <c r="T369" s="206">
        <f>S369*H369</f>
        <v>0</v>
      </c>
      <c r="U369" s="37"/>
      <c r="V369" s="37"/>
      <c r="W369" s="37"/>
      <c r="X369" s="37"/>
      <c r="Y369" s="37"/>
      <c r="Z369" s="37"/>
      <c r="AA369" s="37"/>
      <c r="AB369" s="37"/>
      <c r="AC369" s="37"/>
      <c r="AD369" s="37"/>
      <c r="AE369" s="37"/>
      <c r="AR369" s="207" t="s">
        <v>212</v>
      </c>
      <c r="AT369" s="207" t="s">
        <v>150</v>
      </c>
      <c r="AU369" s="207" t="s">
        <v>14</v>
      </c>
      <c r="AY369" s="16" t="s">
        <v>149</v>
      </c>
      <c r="BE369" s="208">
        <f>IF(N369="základní",J369,0)</f>
        <v>0</v>
      </c>
      <c r="BF369" s="208">
        <f>IF(N369="snížená",J369,0)</f>
        <v>0</v>
      </c>
      <c r="BG369" s="208">
        <f>IF(N369="zákl. přenesená",J369,0)</f>
        <v>0</v>
      </c>
      <c r="BH369" s="208">
        <f>IF(N369="sníž. přenesená",J369,0)</f>
        <v>0</v>
      </c>
      <c r="BI369" s="208">
        <f>IF(N369="nulová",J369,0)</f>
        <v>0</v>
      </c>
      <c r="BJ369" s="16" t="s">
        <v>14</v>
      </c>
      <c r="BK369" s="208">
        <f>ROUND(I369*H369,2)</f>
        <v>0</v>
      </c>
      <c r="BL369" s="16" t="s">
        <v>212</v>
      </c>
      <c r="BM369" s="207" t="s">
        <v>1006</v>
      </c>
    </row>
    <row r="370" s="2" customFormat="1">
      <c r="A370" s="37"/>
      <c r="B370" s="38"/>
      <c r="C370" s="39"/>
      <c r="D370" s="209" t="s">
        <v>156</v>
      </c>
      <c r="E370" s="39"/>
      <c r="F370" s="210" t="s">
        <v>226</v>
      </c>
      <c r="G370" s="39"/>
      <c r="H370" s="39"/>
      <c r="I370" s="211"/>
      <c r="J370" s="39"/>
      <c r="K370" s="39"/>
      <c r="L370" s="43"/>
      <c r="M370" s="212"/>
      <c r="N370" s="213"/>
      <c r="O370" s="83"/>
      <c r="P370" s="83"/>
      <c r="Q370" s="83"/>
      <c r="R370" s="83"/>
      <c r="S370" s="83"/>
      <c r="T370" s="84"/>
      <c r="U370" s="37"/>
      <c r="V370" s="37"/>
      <c r="W370" s="37"/>
      <c r="X370" s="37"/>
      <c r="Y370" s="37"/>
      <c r="Z370" s="37"/>
      <c r="AA370" s="37"/>
      <c r="AB370" s="37"/>
      <c r="AC370" s="37"/>
      <c r="AD370" s="37"/>
      <c r="AE370" s="37"/>
      <c r="AT370" s="16" t="s">
        <v>156</v>
      </c>
      <c r="AU370" s="16" t="s">
        <v>14</v>
      </c>
    </row>
    <row r="371" s="2" customFormat="1">
      <c r="A371" s="37"/>
      <c r="B371" s="38"/>
      <c r="C371" s="39"/>
      <c r="D371" s="214" t="s">
        <v>158</v>
      </c>
      <c r="E371" s="39"/>
      <c r="F371" s="215" t="s">
        <v>227</v>
      </c>
      <c r="G371" s="39"/>
      <c r="H371" s="39"/>
      <c r="I371" s="211"/>
      <c r="J371" s="39"/>
      <c r="K371" s="39"/>
      <c r="L371" s="43"/>
      <c r="M371" s="212"/>
      <c r="N371" s="213"/>
      <c r="O371" s="83"/>
      <c r="P371" s="83"/>
      <c r="Q371" s="83"/>
      <c r="R371" s="83"/>
      <c r="S371" s="83"/>
      <c r="T371" s="84"/>
      <c r="U371" s="37"/>
      <c r="V371" s="37"/>
      <c r="W371" s="37"/>
      <c r="X371" s="37"/>
      <c r="Y371" s="37"/>
      <c r="Z371" s="37"/>
      <c r="AA371" s="37"/>
      <c r="AB371" s="37"/>
      <c r="AC371" s="37"/>
      <c r="AD371" s="37"/>
      <c r="AE371" s="37"/>
      <c r="AT371" s="16" t="s">
        <v>158</v>
      </c>
      <c r="AU371" s="16" t="s">
        <v>14</v>
      </c>
    </row>
    <row r="372" s="11" customFormat="1" ht="25.92" customHeight="1">
      <c r="A372" s="11"/>
      <c r="B372" s="182"/>
      <c r="C372" s="183"/>
      <c r="D372" s="184" t="s">
        <v>75</v>
      </c>
      <c r="E372" s="185" t="s">
        <v>96</v>
      </c>
      <c r="F372" s="185" t="s">
        <v>419</v>
      </c>
      <c r="G372" s="183"/>
      <c r="H372" s="183"/>
      <c r="I372" s="186"/>
      <c r="J372" s="187">
        <f>BK372</f>
        <v>0</v>
      </c>
      <c r="K372" s="183"/>
      <c r="L372" s="188"/>
      <c r="M372" s="189"/>
      <c r="N372" s="190"/>
      <c r="O372" s="190"/>
      <c r="P372" s="191">
        <f>SUM(P373:P384)</f>
        <v>0</v>
      </c>
      <c r="Q372" s="190"/>
      <c r="R372" s="191">
        <f>SUM(R373:R384)</f>
        <v>4.7229369999999999</v>
      </c>
      <c r="S372" s="190"/>
      <c r="T372" s="192">
        <f>SUM(T373:T384)</f>
        <v>0</v>
      </c>
      <c r="U372" s="11"/>
      <c r="V372" s="11"/>
      <c r="W372" s="11"/>
      <c r="X372" s="11"/>
      <c r="Y372" s="11"/>
      <c r="Z372" s="11"/>
      <c r="AA372" s="11"/>
      <c r="AB372" s="11"/>
      <c r="AC372" s="11"/>
      <c r="AD372" s="11"/>
      <c r="AE372" s="11"/>
      <c r="AR372" s="193" t="s">
        <v>148</v>
      </c>
      <c r="AT372" s="194" t="s">
        <v>75</v>
      </c>
      <c r="AU372" s="194" t="s">
        <v>76</v>
      </c>
      <c r="AY372" s="193" t="s">
        <v>149</v>
      </c>
      <c r="BK372" s="195">
        <f>SUM(BK373:BK384)</f>
        <v>0</v>
      </c>
    </row>
    <row r="373" s="2" customFormat="1" ht="16.5" customHeight="1">
      <c r="A373" s="37"/>
      <c r="B373" s="38"/>
      <c r="C373" s="196" t="s">
        <v>642</v>
      </c>
      <c r="D373" s="196" t="s">
        <v>150</v>
      </c>
      <c r="E373" s="197" t="s">
        <v>431</v>
      </c>
      <c r="F373" s="198" t="s">
        <v>432</v>
      </c>
      <c r="G373" s="199" t="s">
        <v>202</v>
      </c>
      <c r="H373" s="200">
        <v>9.9000000000000004</v>
      </c>
      <c r="I373" s="201"/>
      <c r="J373" s="202">
        <f>ROUND(I373*H373,2)</f>
        <v>0</v>
      </c>
      <c r="K373" s="198" t="s">
        <v>154</v>
      </c>
      <c r="L373" s="43"/>
      <c r="M373" s="203" t="s">
        <v>19</v>
      </c>
      <c r="N373" s="204" t="s">
        <v>47</v>
      </c>
      <c r="O373" s="83"/>
      <c r="P373" s="205">
        <f>O373*H373</f>
        <v>0</v>
      </c>
      <c r="Q373" s="205">
        <v>0</v>
      </c>
      <c r="R373" s="205">
        <f>Q373*H373</f>
        <v>0</v>
      </c>
      <c r="S373" s="205">
        <v>0</v>
      </c>
      <c r="T373" s="206">
        <f>S373*H373</f>
        <v>0</v>
      </c>
      <c r="U373" s="37"/>
      <c r="V373" s="37"/>
      <c r="W373" s="37"/>
      <c r="X373" s="37"/>
      <c r="Y373" s="37"/>
      <c r="Z373" s="37"/>
      <c r="AA373" s="37"/>
      <c r="AB373" s="37"/>
      <c r="AC373" s="37"/>
      <c r="AD373" s="37"/>
      <c r="AE373" s="37"/>
      <c r="AR373" s="207" t="s">
        <v>212</v>
      </c>
      <c r="AT373" s="207" t="s">
        <v>150</v>
      </c>
      <c r="AU373" s="207" t="s">
        <v>14</v>
      </c>
      <c r="AY373" s="16" t="s">
        <v>149</v>
      </c>
      <c r="BE373" s="208">
        <f>IF(N373="základní",J373,0)</f>
        <v>0</v>
      </c>
      <c r="BF373" s="208">
        <f>IF(N373="snížená",J373,0)</f>
        <v>0</v>
      </c>
      <c r="BG373" s="208">
        <f>IF(N373="zákl. přenesená",J373,0)</f>
        <v>0</v>
      </c>
      <c r="BH373" s="208">
        <f>IF(N373="sníž. přenesená",J373,0)</f>
        <v>0</v>
      </c>
      <c r="BI373" s="208">
        <f>IF(N373="nulová",J373,0)</f>
        <v>0</v>
      </c>
      <c r="BJ373" s="16" t="s">
        <v>14</v>
      </c>
      <c r="BK373" s="208">
        <f>ROUND(I373*H373,2)</f>
        <v>0</v>
      </c>
      <c r="BL373" s="16" t="s">
        <v>212</v>
      </c>
      <c r="BM373" s="207" t="s">
        <v>1007</v>
      </c>
    </row>
    <row r="374" s="2" customFormat="1">
      <c r="A374" s="37"/>
      <c r="B374" s="38"/>
      <c r="C374" s="39"/>
      <c r="D374" s="209" t="s">
        <v>156</v>
      </c>
      <c r="E374" s="39"/>
      <c r="F374" s="210" t="s">
        <v>434</v>
      </c>
      <c r="G374" s="39"/>
      <c r="H374" s="39"/>
      <c r="I374" s="211"/>
      <c r="J374" s="39"/>
      <c r="K374" s="39"/>
      <c r="L374" s="43"/>
      <c r="M374" s="212"/>
      <c r="N374" s="213"/>
      <c r="O374" s="83"/>
      <c r="P374" s="83"/>
      <c r="Q374" s="83"/>
      <c r="R374" s="83"/>
      <c r="S374" s="83"/>
      <c r="T374" s="84"/>
      <c r="U374" s="37"/>
      <c r="V374" s="37"/>
      <c r="W374" s="37"/>
      <c r="X374" s="37"/>
      <c r="Y374" s="37"/>
      <c r="Z374" s="37"/>
      <c r="AA374" s="37"/>
      <c r="AB374" s="37"/>
      <c r="AC374" s="37"/>
      <c r="AD374" s="37"/>
      <c r="AE374" s="37"/>
      <c r="AT374" s="16" t="s">
        <v>156</v>
      </c>
      <c r="AU374" s="16" t="s">
        <v>14</v>
      </c>
    </row>
    <row r="375" s="2" customFormat="1">
      <c r="A375" s="37"/>
      <c r="B375" s="38"/>
      <c r="C375" s="39"/>
      <c r="D375" s="214" t="s">
        <v>158</v>
      </c>
      <c r="E375" s="39"/>
      <c r="F375" s="215" t="s">
        <v>435</v>
      </c>
      <c r="G375" s="39"/>
      <c r="H375" s="39"/>
      <c r="I375" s="211"/>
      <c r="J375" s="39"/>
      <c r="K375" s="39"/>
      <c r="L375" s="43"/>
      <c r="M375" s="212"/>
      <c r="N375" s="213"/>
      <c r="O375" s="83"/>
      <c r="P375" s="83"/>
      <c r="Q375" s="83"/>
      <c r="R375" s="83"/>
      <c r="S375" s="83"/>
      <c r="T375" s="84"/>
      <c r="U375" s="37"/>
      <c r="V375" s="37"/>
      <c r="W375" s="37"/>
      <c r="X375" s="37"/>
      <c r="Y375" s="37"/>
      <c r="Z375" s="37"/>
      <c r="AA375" s="37"/>
      <c r="AB375" s="37"/>
      <c r="AC375" s="37"/>
      <c r="AD375" s="37"/>
      <c r="AE375" s="37"/>
      <c r="AT375" s="16" t="s">
        <v>158</v>
      </c>
      <c r="AU375" s="16" t="s">
        <v>14</v>
      </c>
    </row>
    <row r="376" s="2" customFormat="1" ht="16.5" customHeight="1">
      <c r="A376" s="37"/>
      <c r="B376" s="38"/>
      <c r="C376" s="196" t="s">
        <v>648</v>
      </c>
      <c r="D376" s="196" t="s">
        <v>150</v>
      </c>
      <c r="E376" s="197" t="s">
        <v>437</v>
      </c>
      <c r="F376" s="198" t="s">
        <v>438</v>
      </c>
      <c r="G376" s="199" t="s">
        <v>439</v>
      </c>
      <c r="H376" s="200">
        <v>90.900000000000006</v>
      </c>
      <c r="I376" s="201"/>
      <c r="J376" s="202">
        <f>ROUND(I376*H376,2)</f>
        <v>0</v>
      </c>
      <c r="K376" s="198" t="s">
        <v>154</v>
      </c>
      <c r="L376" s="43"/>
      <c r="M376" s="203" t="s">
        <v>19</v>
      </c>
      <c r="N376" s="204" t="s">
        <v>47</v>
      </c>
      <c r="O376" s="83"/>
      <c r="P376" s="205">
        <f>O376*H376</f>
        <v>0</v>
      </c>
      <c r="Q376" s="205">
        <v>0.00133</v>
      </c>
      <c r="R376" s="205">
        <f>Q376*H376</f>
        <v>0.120897</v>
      </c>
      <c r="S376" s="205">
        <v>0</v>
      </c>
      <c r="T376" s="206">
        <f>S376*H376</f>
        <v>0</v>
      </c>
      <c r="U376" s="37"/>
      <c r="V376" s="37"/>
      <c r="W376" s="37"/>
      <c r="X376" s="37"/>
      <c r="Y376" s="37"/>
      <c r="Z376" s="37"/>
      <c r="AA376" s="37"/>
      <c r="AB376" s="37"/>
      <c r="AC376" s="37"/>
      <c r="AD376" s="37"/>
      <c r="AE376" s="37"/>
      <c r="AR376" s="207" t="s">
        <v>212</v>
      </c>
      <c r="AT376" s="207" t="s">
        <v>150</v>
      </c>
      <c r="AU376" s="207" t="s">
        <v>14</v>
      </c>
      <c r="AY376" s="16" t="s">
        <v>149</v>
      </c>
      <c r="BE376" s="208">
        <f>IF(N376="základní",J376,0)</f>
        <v>0</v>
      </c>
      <c r="BF376" s="208">
        <f>IF(N376="snížená",J376,0)</f>
        <v>0</v>
      </c>
      <c r="BG376" s="208">
        <f>IF(N376="zákl. přenesená",J376,0)</f>
        <v>0</v>
      </c>
      <c r="BH376" s="208">
        <f>IF(N376="sníž. přenesená",J376,0)</f>
        <v>0</v>
      </c>
      <c r="BI376" s="208">
        <f>IF(N376="nulová",J376,0)</f>
        <v>0</v>
      </c>
      <c r="BJ376" s="16" t="s">
        <v>14</v>
      </c>
      <c r="BK376" s="208">
        <f>ROUND(I376*H376,2)</f>
        <v>0</v>
      </c>
      <c r="BL376" s="16" t="s">
        <v>212</v>
      </c>
      <c r="BM376" s="207" t="s">
        <v>1008</v>
      </c>
    </row>
    <row r="377" s="2" customFormat="1">
      <c r="A377" s="37"/>
      <c r="B377" s="38"/>
      <c r="C377" s="39"/>
      <c r="D377" s="209" t="s">
        <v>156</v>
      </c>
      <c r="E377" s="39"/>
      <c r="F377" s="210" t="s">
        <v>441</v>
      </c>
      <c r="G377" s="39"/>
      <c r="H377" s="39"/>
      <c r="I377" s="211"/>
      <c r="J377" s="39"/>
      <c r="K377" s="39"/>
      <c r="L377" s="43"/>
      <c r="M377" s="212"/>
      <c r="N377" s="213"/>
      <c r="O377" s="83"/>
      <c r="P377" s="83"/>
      <c r="Q377" s="83"/>
      <c r="R377" s="83"/>
      <c r="S377" s="83"/>
      <c r="T377" s="84"/>
      <c r="U377" s="37"/>
      <c r="V377" s="37"/>
      <c r="W377" s="37"/>
      <c r="X377" s="37"/>
      <c r="Y377" s="37"/>
      <c r="Z377" s="37"/>
      <c r="AA377" s="37"/>
      <c r="AB377" s="37"/>
      <c r="AC377" s="37"/>
      <c r="AD377" s="37"/>
      <c r="AE377" s="37"/>
      <c r="AT377" s="16" t="s">
        <v>156</v>
      </c>
      <c r="AU377" s="16" t="s">
        <v>14</v>
      </c>
    </row>
    <row r="378" s="2" customFormat="1">
      <c r="A378" s="37"/>
      <c r="B378" s="38"/>
      <c r="C378" s="39"/>
      <c r="D378" s="214" t="s">
        <v>158</v>
      </c>
      <c r="E378" s="39"/>
      <c r="F378" s="215" t="s">
        <v>442</v>
      </c>
      <c r="G378" s="39"/>
      <c r="H378" s="39"/>
      <c r="I378" s="211"/>
      <c r="J378" s="39"/>
      <c r="K378" s="39"/>
      <c r="L378" s="43"/>
      <c r="M378" s="212"/>
      <c r="N378" s="213"/>
      <c r="O378" s="83"/>
      <c r="P378" s="83"/>
      <c r="Q378" s="83"/>
      <c r="R378" s="83"/>
      <c r="S378" s="83"/>
      <c r="T378" s="84"/>
      <c r="U378" s="37"/>
      <c r="V378" s="37"/>
      <c r="W378" s="37"/>
      <c r="X378" s="37"/>
      <c r="Y378" s="37"/>
      <c r="Z378" s="37"/>
      <c r="AA378" s="37"/>
      <c r="AB378" s="37"/>
      <c r="AC378" s="37"/>
      <c r="AD378" s="37"/>
      <c r="AE378" s="37"/>
      <c r="AT378" s="16" t="s">
        <v>158</v>
      </c>
      <c r="AU378" s="16" t="s">
        <v>14</v>
      </c>
    </row>
    <row r="379" s="2" customFormat="1" ht="16.5" customHeight="1">
      <c r="A379" s="37"/>
      <c r="B379" s="38"/>
      <c r="C379" s="196" t="s">
        <v>652</v>
      </c>
      <c r="D379" s="196" t="s">
        <v>150</v>
      </c>
      <c r="E379" s="197" t="s">
        <v>1009</v>
      </c>
      <c r="F379" s="198" t="s">
        <v>1010</v>
      </c>
      <c r="G379" s="199" t="s">
        <v>178</v>
      </c>
      <c r="H379" s="200">
        <v>2</v>
      </c>
      <c r="I379" s="201"/>
      <c r="J379" s="202">
        <f>ROUND(I379*H379,2)</f>
        <v>0</v>
      </c>
      <c r="K379" s="198" t="s">
        <v>154</v>
      </c>
      <c r="L379" s="43"/>
      <c r="M379" s="203" t="s">
        <v>19</v>
      </c>
      <c r="N379" s="204" t="s">
        <v>47</v>
      </c>
      <c r="O379" s="83"/>
      <c r="P379" s="205">
        <f>O379*H379</f>
        <v>0</v>
      </c>
      <c r="Q379" s="205">
        <v>2.3010199999999998</v>
      </c>
      <c r="R379" s="205">
        <f>Q379*H379</f>
        <v>4.6020399999999997</v>
      </c>
      <c r="S379" s="205">
        <v>0</v>
      </c>
      <c r="T379" s="206">
        <f>S379*H379</f>
        <v>0</v>
      </c>
      <c r="U379" s="37"/>
      <c r="V379" s="37"/>
      <c r="W379" s="37"/>
      <c r="X379" s="37"/>
      <c r="Y379" s="37"/>
      <c r="Z379" s="37"/>
      <c r="AA379" s="37"/>
      <c r="AB379" s="37"/>
      <c r="AC379" s="37"/>
      <c r="AD379" s="37"/>
      <c r="AE379" s="37"/>
      <c r="AR379" s="207" t="s">
        <v>148</v>
      </c>
      <c r="AT379" s="207" t="s">
        <v>150</v>
      </c>
      <c r="AU379" s="207" t="s">
        <v>14</v>
      </c>
      <c r="AY379" s="16" t="s">
        <v>149</v>
      </c>
      <c r="BE379" s="208">
        <f>IF(N379="základní",J379,0)</f>
        <v>0</v>
      </c>
      <c r="BF379" s="208">
        <f>IF(N379="snížená",J379,0)</f>
        <v>0</v>
      </c>
      <c r="BG379" s="208">
        <f>IF(N379="zákl. přenesená",J379,0)</f>
        <v>0</v>
      </c>
      <c r="BH379" s="208">
        <f>IF(N379="sníž. přenesená",J379,0)</f>
        <v>0</v>
      </c>
      <c r="BI379" s="208">
        <f>IF(N379="nulová",J379,0)</f>
        <v>0</v>
      </c>
      <c r="BJ379" s="16" t="s">
        <v>14</v>
      </c>
      <c r="BK379" s="208">
        <f>ROUND(I379*H379,2)</f>
        <v>0</v>
      </c>
      <c r="BL379" s="16" t="s">
        <v>148</v>
      </c>
      <c r="BM379" s="207" t="s">
        <v>1011</v>
      </c>
    </row>
    <row r="380" s="2" customFormat="1">
      <c r="A380" s="37"/>
      <c r="B380" s="38"/>
      <c r="C380" s="39"/>
      <c r="D380" s="209" t="s">
        <v>156</v>
      </c>
      <c r="E380" s="39"/>
      <c r="F380" s="210" t="s">
        <v>1012</v>
      </c>
      <c r="G380" s="39"/>
      <c r="H380" s="39"/>
      <c r="I380" s="211"/>
      <c r="J380" s="39"/>
      <c r="K380" s="39"/>
      <c r="L380" s="43"/>
      <c r="M380" s="212"/>
      <c r="N380" s="213"/>
      <c r="O380" s="83"/>
      <c r="P380" s="83"/>
      <c r="Q380" s="83"/>
      <c r="R380" s="83"/>
      <c r="S380" s="83"/>
      <c r="T380" s="84"/>
      <c r="U380" s="37"/>
      <c r="V380" s="37"/>
      <c r="W380" s="37"/>
      <c r="X380" s="37"/>
      <c r="Y380" s="37"/>
      <c r="Z380" s="37"/>
      <c r="AA380" s="37"/>
      <c r="AB380" s="37"/>
      <c r="AC380" s="37"/>
      <c r="AD380" s="37"/>
      <c r="AE380" s="37"/>
      <c r="AT380" s="16" t="s">
        <v>156</v>
      </c>
      <c r="AU380" s="16" t="s">
        <v>14</v>
      </c>
    </row>
    <row r="381" s="2" customFormat="1">
      <c r="A381" s="37"/>
      <c r="B381" s="38"/>
      <c r="C381" s="39"/>
      <c r="D381" s="214" t="s">
        <v>158</v>
      </c>
      <c r="E381" s="39"/>
      <c r="F381" s="215" t="s">
        <v>1013</v>
      </c>
      <c r="G381" s="39"/>
      <c r="H381" s="39"/>
      <c r="I381" s="211"/>
      <c r="J381" s="39"/>
      <c r="K381" s="39"/>
      <c r="L381" s="43"/>
      <c r="M381" s="212"/>
      <c r="N381" s="213"/>
      <c r="O381" s="83"/>
      <c r="P381" s="83"/>
      <c r="Q381" s="83"/>
      <c r="R381" s="83"/>
      <c r="S381" s="83"/>
      <c r="T381" s="84"/>
      <c r="U381" s="37"/>
      <c r="V381" s="37"/>
      <c r="W381" s="37"/>
      <c r="X381" s="37"/>
      <c r="Y381" s="37"/>
      <c r="Z381" s="37"/>
      <c r="AA381" s="37"/>
      <c r="AB381" s="37"/>
      <c r="AC381" s="37"/>
      <c r="AD381" s="37"/>
      <c r="AE381" s="37"/>
      <c r="AT381" s="16" t="s">
        <v>158</v>
      </c>
      <c r="AU381" s="16" t="s">
        <v>14</v>
      </c>
    </row>
    <row r="382" s="12" customFormat="1">
      <c r="A382" s="12"/>
      <c r="B382" s="216"/>
      <c r="C382" s="217"/>
      <c r="D382" s="209" t="s">
        <v>160</v>
      </c>
      <c r="E382" s="218" t="s">
        <v>19</v>
      </c>
      <c r="F382" s="219" t="s">
        <v>450</v>
      </c>
      <c r="G382" s="217"/>
      <c r="H382" s="218" t="s">
        <v>19</v>
      </c>
      <c r="I382" s="220"/>
      <c r="J382" s="217"/>
      <c r="K382" s="217"/>
      <c r="L382" s="221"/>
      <c r="M382" s="222"/>
      <c r="N382" s="223"/>
      <c r="O382" s="223"/>
      <c r="P382" s="223"/>
      <c r="Q382" s="223"/>
      <c r="R382" s="223"/>
      <c r="S382" s="223"/>
      <c r="T382" s="224"/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T382" s="225" t="s">
        <v>160</v>
      </c>
      <c r="AU382" s="225" t="s">
        <v>14</v>
      </c>
      <c r="AV382" s="12" t="s">
        <v>14</v>
      </c>
      <c r="AW382" s="12" t="s">
        <v>35</v>
      </c>
      <c r="AX382" s="12" t="s">
        <v>76</v>
      </c>
      <c r="AY382" s="225" t="s">
        <v>149</v>
      </c>
    </row>
    <row r="383" s="13" customFormat="1">
      <c r="A383" s="13"/>
      <c r="B383" s="226"/>
      <c r="C383" s="227"/>
      <c r="D383" s="209" t="s">
        <v>160</v>
      </c>
      <c r="E383" s="228" t="s">
        <v>1014</v>
      </c>
      <c r="F383" s="229" t="s">
        <v>1015</v>
      </c>
      <c r="G383" s="227"/>
      <c r="H383" s="230">
        <v>2</v>
      </c>
      <c r="I383" s="231"/>
      <c r="J383" s="227"/>
      <c r="K383" s="227"/>
      <c r="L383" s="232"/>
      <c r="M383" s="233"/>
      <c r="N383" s="234"/>
      <c r="O383" s="234"/>
      <c r="P383" s="234"/>
      <c r="Q383" s="234"/>
      <c r="R383" s="234"/>
      <c r="S383" s="234"/>
      <c r="T383" s="235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36" t="s">
        <v>160</v>
      </c>
      <c r="AU383" s="236" t="s">
        <v>14</v>
      </c>
      <c r="AV383" s="13" t="s">
        <v>96</v>
      </c>
      <c r="AW383" s="13" t="s">
        <v>35</v>
      </c>
      <c r="AX383" s="13" t="s">
        <v>76</v>
      </c>
      <c r="AY383" s="236" t="s">
        <v>149</v>
      </c>
    </row>
    <row r="384" s="13" customFormat="1">
      <c r="A384" s="13"/>
      <c r="B384" s="226"/>
      <c r="C384" s="227"/>
      <c r="D384" s="209" t="s">
        <v>160</v>
      </c>
      <c r="E384" s="228" t="s">
        <v>1016</v>
      </c>
      <c r="F384" s="229" t="s">
        <v>1017</v>
      </c>
      <c r="G384" s="227"/>
      <c r="H384" s="230">
        <v>2</v>
      </c>
      <c r="I384" s="231"/>
      <c r="J384" s="227"/>
      <c r="K384" s="227"/>
      <c r="L384" s="232"/>
      <c r="M384" s="233"/>
      <c r="N384" s="234"/>
      <c r="O384" s="234"/>
      <c r="P384" s="234"/>
      <c r="Q384" s="234"/>
      <c r="R384" s="234"/>
      <c r="S384" s="234"/>
      <c r="T384" s="235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36" t="s">
        <v>160</v>
      </c>
      <c r="AU384" s="236" t="s">
        <v>14</v>
      </c>
      <c r="AV384" s="13" t="s">
        <v>96</v>
      </c>
      <c r="AW384" s="13" t="s">
        <v>35</v>
      </c>
      <c r="AX384" s="13" t="s">
        <v>14</v>
      </c>
      <c r="AY384" s="236" t="s">
        <v>149</v>
      </c>
    </row>
    <row r="385" s="11" customFormat="1" ht="25.92" customHeight="1">
      <c r="A385" s="11"/>
      <c r="B385" s="182"/>
      <c r="C385" s="183"/>
      <c r="D385" s="184" t="s">
        <v>75</v>
      </c>
      <c r="E385" s="185" t="s">
        <v>175</v>
      </c>
      <c r="F385" s="185" t="s">
        <v>443</v>
      </c>
      <c r="G385" s="183"/>
      <c r="H385" s="183"/>
      <c r="I385" s="186"/>
      <c r="J385" s="187">
        <f>BK385</f>
        <v>0</v>
      </c>
      <c r="K385" s="183"/>
      <c r="L385" s="188"/>
      <c r="M385" s="189"/>
      <c r="N385" s="190"/>
      <c r="O385" s="190"/>
      <c r="P385" s="191">
        <f>SUM(P386:P397)</f>
        <v>0</v>
      </c>
      <c r="Q385" s="190"/>
      <c r="R385" s="191">
        <f>SUM(R386:R397)</f>
        <v>20.880399999999998</v>
      </c>
      <c r="S385" s="190"/>
      <c r="T385" s="192">
        <f>SUM(T386:T397)</f>
        <v>0</v>
      </c>
      <c r="U385" s="11"/>
      <c r="V385" s="11"/>
      <c r="W385" s="11"/>
      <c r="X385" s="11"/>
      <c r="Y385" s="11"/>
      <c r="Z385" s="11"/>
      <c r="AA385" s="11"/>
      <c r="AB385" s="11"/>
      <c r="AC385" s="11"/>
      <c r="AD385" s="11"/>
      <c r="AE385" s="11"/>
      <c r="AR385" s="193" t="s">
        <v>148</v>
      </c>
      <c r="AT385" s="194" t="s">
        <v>75</v>
      </c>
      <c r="AU385" s="194" t="s">
        <v>76</v>
      </c>
      <c r="AY385" s="193" t="s">
        <v>149</v>
      </c>
      <c r="BK385" s="195">
        <f>SUM(BK386:BK397)</f>
        <v>0</v>
      </c>
    </row>
    <row r="386" s="2" customFormat="1" ht="16.5" customHeight="1">
      <c r="A386" s="37"/>
      <c r="B386" s="38"/>
      <c r="C386" s="196" t="s">
        <v>658</v>
      </c>
      <c r="D386" s="196" t="s">
        <v>150</v>
      </c>
      <c r="E386" s="197" t="s">
        <v>445</v>
      </c>
      <c r="F386" s="198" t="s">
        <v>446</v>
      </c>
      <c r="G386" s="199" t="s">
        <v>291</v>
      </c>
      <c r="H386" s="200">
        <v>20</v>
      </c>
      <c r="I386" s="201"/>
      <c r="J386" s="202">
        <f>ROUND(I386*H386,2)</f>
        <v>0</v>
      </c>
      <c r="K386" s="198" t="s">
        <v>154</v>
      </c>
      <c r="L386" s="43"/>
      <c r="M386" s="203" t="s">
        <v>19</v>
      </c>
      <c r="N386" s="204" t="s">
        <v>47</v>
      </c>
      <c r="O386" s="83"/>
      <c r="P386" s="205">
        <f>O386*H386</f>
        <v>0</v>
      </c>
      <c r="Q386" s="205">
        <v>0.82326999999999995</v>
      </c>
      <c r="R386" s="205">
        <f>Q386*H386</f>
        <v>16.465399999999999</v>
      </c>
      <c r="S386" s="205">
        <v>0</v>
      </c>
      <c r="T386" s="206">
        <f>S386*H386</f>
        <v>0</v>
      </c>
      <c r="U386" s="37"/>
      <c r="V386" s="37"/>
      <c r="W386" s="37"/>
      <c r="X386" s="37"/>
      <c r="Y386" s="37"/>
      <c r="Z386" s="37"/>
      <c r="AA386" s="37"/>
      <c r="AB386" s="37"/>
      <c r="AC386" s="37"/>
      <c r="AD386" s="37"/>
      <c r="AE386" s="37"/>
      <c r="AR386" s="207" t="s">
        <v>148</v>
      </c>
      <c r="AT386" s="207" t="s">
        <v>150</v>
      </c>
      <c r="AU386" s="207" t="s">
        <v>14</v>
      </c>
      <c r="AY386" s="16" t="s">
        <v>149</v>
      </c>
      <c r="BE386" s="208">
        <f>IF(N386="základní",J386,0)</f>
        <v>0</v>
      </c>
      <c r="BF386" s="208">
        <f>IF(N386="snížená",J386,0)</f>
        <v>0</v>
      </c>
      <c r="BG386" s="208">
        <f>IF(N386="zákl. přenesená",J386,0)</f>
        <v>0</v>
      </c>
      <c r="BH386" s="208">
        <f>IF(N386="sníž. přenesená",J386,0)</f>
        <v>0</v>
      </c>
      <c r="BI386" s="208">
        <f>IF(N386="nulová",J386,0)</f>
        <v>0</v>
      </c>
      <c r="BJ386" s="16" t="s">
        <v>14</v>
      </c>
      <c r="BK386" s="208">
        <f>ROUND(I386*H386,2)</f>
        <v>0</v>
      </c>
      <c r="BL386" s="16" t="s">
        <v>148</v>
      </c>
      <c r="BM386" s="207" t="s">
        <v>1018</v>
      </c>
    </row>
    <row r="387" s="2" customFormat="1">
      <c r="A387" s="37"/>
      <c r="B387" s="38"/>
      <c r="C387" s="39"/>
      <c r="D387" s="209" t="s">
        <v>156</v>
      </c>
      <c r="E387" s="39"/>
      <c r="F387" s="210" t="s">
        <v>448</v>
      </c>
      <c r="G387" s="39"/>
      <c r="H387" s="39"/>
      <c r="I387" s="211"/>
      <c r="J387" s="39"/>
      <c r="K387" s="39"/>
      <c r="L387" s="43"/>
      <c r="M387" s="212"/>
      <c r="N387" s="213"/>
      <c r="O387" s="83"/>
      <c r="P387" s="83"/>
      <c r="Q387" s="83"/>
      <c r="R387" s="83"/>
      <c r="S387" s="83"/>
      <c r="T387" s="84"/>
      <c r="U387" s="37"/>
      <c r="V387" s="37"/>
      <c r="W387" s="37"/>
      <c r="X387" s="37"/>
      <c r="Y387" s="37"/>
      <c r="Z387" s="37"/>
      <c r="AA387" s="37"/>
      <c r="AB387" s="37"/>
      <c r="AC387" s="37"/>
      <c r="AD387" s="37"/>
      <c r="AE387" s="37"/>
      <c r="AT387" s="16" t="s">
        <v>156</v>
      </c>
      <c r="AU387" s="16" t="s">
        <v>14</v>
      </c>
    </row>
    <row r="388" s="2" customFormat="1">
      <c r="A388" s="37"/>
      <c r="B388" s="38"/>
      <c r="C388" s="39"/>
      <c r="D388" s="214" t="s">
        <v>158</v>
      </c>
      <c r="E388" s="39"/>
      <c r="F388" s="215" t="s">
        <v>449</v>
      </c>
      <c r="G388" s="39"/>
      <c r="H388" s="39"/>
      <c r="I388" s="211"/>
      <c r="J388" s="39"/>
      <c r="K388" s="39"/>
      <c r="L388" s="43"/>
      <c r="M388" s="212"/>
      <c r="N388" s="213"/>
      <c r="O388" s="83"/>
      <c r="P388" s="83"/>
      <c r="Q388" s="83"/>
      <c r="R388" s="83"/>
      <c r="S388" s="83"/>
      <c r="T388" s="84"/>
      <c r="U388" s="37"/>
      <c r="V388" s="37"/>
      <c r="W388" s="37"/>
      <c r="X388" s="37"/>
      <c r="Y388" s="37"/>
      <c r="Z388" s="37"/>
      <c r="AA388" s="37"/>
      <c r="AB388" s="37"/>
      <c r="AC388" s="37"/>
      <c r="AD388" s="37"/>
      <c r="AE388" s="37"/>
      <c r="AT388" s="16" t="s">
        <v>158</v>
      </c>
      <c r="AU388" s="16" t="s">
        <v>14</v>
      </c>
    </row>
    <row r="389" s="12" customFormat="1">
      <c r="A389" s="12"/>
      <c r="B389" s="216"/>
      <c r="C389" s="217"/>
      <c r="D389" s="209" t="s">
        <v>160</v>
      </c>
      <c r="E389" s="218" t="s">
        <v>19</v>
      </c>
      <c r="F389" s="219" t="s">
        <v>450</v>
      </c>
      <c r="G389" s="217"/>
      <c r="H389" s="218" t="s">
        <v>19</v>
      </c>
      <c r="I389" s="220"/>
      <c r="J389" s="217"/>
      <c r="K389" s="217"/>
      <c r="L389" s="221"/>
      <c r="M389" s="222"/>
      <c r="N389" s="223"/>
      <c r="O389" s="223"/>
      <c r="P389" s="223"/>
      <c r="Q389" s="223"/>
      <c r="R389" s="223"/>
      <c r="S389" s="223"/>
      <c r="T389" s="224"/>
      <c r="U389" s="12"/>
      <c r="V389" s="12"/>
      <c r="W389" s="12"/>
      <c r="X389" s="12"/>
      <c r="Y389" s="12"/>
      <c r="Z389" s="12"/>
      <c r="AA389" s="12"/>
      <c r="AB389" s="12"/>
      <c r="AC389" s="12"/>
      <c r="AD389" s="12"/>
      <c r="AE389" s="12"/>
      <c r="AT389" s="225" t="s">
        <v>160</v>
      </c>
      <c r="AU389" s="225" t="s">
        <v>14</v>
      </c>
      <c r="AV389" s="12" t="s">
        <v>14</v>
      </c>
      <c r="AW389" s="12" t="s">
        <v>35</v>
      </c>
      <c r="AX389" s="12" t="s">
        <v>76</v>
      </c>
      <c r="AY389" s="225" t="s">
        <v>149</v>
      </c>
    </row>
    <row r="390" s="13" customFormat="1">
      <c r="A390" s="13"/>
      <c r="B390" s="226"/>
      <c r="C390" s="227"/>
      <c r="D390" s="209" t="s">
        <v>160</v>
      </c>
      <c r="E390" s="228" t="s">
        <v>451</v>
      </c>
      <c r="F390" s="229" t="s">
        <v>1019</v>
      </c>
      <c r="G390" s="227"/>
      <c r="H390" s="230">
        <v>20</v>
      </c>
      <c r="I390" s="231"/>
      <c r="J390" s="227"/>
      <c r="K390" s="227"/>
      <c r="L390" s="232"/>
      <c r="M390" s="233"/>
      <c r="N390" s="234"/>
      <c r="O390" s="234"/>
      <c r="P390" s="234"/>
      <c r="Q390" s="234"/>
      <c r="R390" s="234"/>
      <c r="S390" s="234"/>
      <c r="T390" s="235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36" t="s">
        <v>160</v>
      </c>
      <c r="AU390" s="236" t="s">
        <v>14</v>
      </c>
      <c r="AV390" s="13" t="s">
        <v>96</v>
      </c>
      <c r="AW390" s="13" t="s">
        <v>35</v>
      </c>
      <c r="AX390" s="13" t="s">
        <v>76</v>
      </c>
      <c r="AY390" s="236" t="s">
        <v>149</v>
      </c>
    </row>
    <row r="391" s="13" customFormat="1">
      <c r="A391" s="13"/>
      <c r="B391" s="226"/>
      <c r="C391" s="227"/>
      <c r="D391" s="209" t="s">
        <v>160</v>
      </c>
      <c r="E391" s="228" t="s">
        <v>453</v>
      </c>
      <c r="F391" s="229" t="s">
        <v>454</v>
      </c>
      <c r="G391" s="227"/>
      <c r="H391" s="230">
        <v>20</v>
      </c>
      <c r="I391" s="231"/>
      <c r="J391" s="227"/>
      <c r="K391" s="227"/>
      <c r="L391" s="232"/>
      <c r="M391" s="233"/>
      <c r="N391" s="234"/>
      <c r="O391" s="234"/>
      <c r="P391" s="234"/>
      <c r="Q391" s="234"/>
      <c r="R391" s="234"/>
      <c r="S391" s="234"/>
      <c r="T391" s="235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36" t="s">
        <v>160</v>
      </c>
      <c r="AU391" s="236" t="s">
        <v>14</v>
      </c>
      <c r="AV391" s="13" t="s">
        <v>96</v>
      </c>
      <c r="AW391" s="13" t="s">
        <v>35</v>
      </c>
      <c r="AX391" s="13" t="s">
        <v>14</v>
      </c>
      <c r="AY391" s="236" t="s">
        <v>149</v>
      </c>
    </row>
    <row r="392" s="2" customFormat="1" ht="16.5" customHeight="1">
      <c r="A392" s="37"/>
      <c r="B392" s="38"/>
      <c r="C392" s="237" t="s">
        <v>664</v>
      </c>
      <c r="D392" s="237" t="s">
        <v>281</v>
      </c>
      <c r="E392" s="238" t="s">
        <v>456</v>
      </c>
      <c r="F392" s="239" t="s">
        <v>457</v>
      </c>
      <c r="G392" s="240" t="s">
        <v>284</v>
      </c>
      <c r="H392" s="241">
        <v>4.415</v>
      </c>
      <c r="I392" s="242"/>
      <c r="J392" s="243">
        <f>ROUND(I392*H392,2)</f>
        <v>0</v>
      </c>
      <c r="K392" s="239" t="s">
        <v>154</v>
      </c>
      <c r="L392" s="244"/>
      <c r="M392" s="245" t="s">
        <v>19</v>
      </c>
      <c r="N392" s="246" t="s">
        <v>47</v>
      </c>
      <c r="O392" s="83"/>
      <c r="P392" s="205">
        <f>O392*H392</f>
        <v>0</v>
      </c>
      <c r="Q392" s="205">
        <v>1</v>
      </c>
      <c r="R392" s="205">
        <f>Q392*H392</f>
        <v>4.415</v>
      </c>
      <c r="S392" s="205">
        <v>0</v>
      </c>
      <c r="T392" s="206">
        <f>S392*H392</f>
        <v>0</v>
      </c>
      <c r="U392" s="37"/>
      <c r="V392" s="37"/>
      <c r="W392" s="37"/>
      <c r="X392" s="37"/>
      <c r="Y392" s="37"/>
      <c r="Z392" s="37"/>
      <c r="AA392" s="37"/>
      <c r="AB392" s="37"/>
      <c r="AC392" s="37"/>
      <c r="AD392" s="37"/>
      <c r="AE392" s="37"/>
      <c r="AR392" s="207" t="s">
        <v>222</v>
      </c>
      <c r="AT392" s="207" t="s">
        <v>281</v>
      </c>
      <c r="AU392" s="207" t="s">
        <v>14</v>
      </c>
      <c r="AY392" s="16" t="s">
        <v>149</v>
      </c>
      <c r="BE392" s="208">
        <f>IF(N392="základní",J392,0)</f>
        <v>0</v>
      </c>
      <c r="BF392" s="208">
        <f>IF(N392="snížená",J392,0)</f>
        <v>0</v>
      </c>
      <c r="BG392" s="208">
        <f>IF(N392="zákl. přenesená",J392,0)</f>
        <v>0</v>
      </c>
      <c r="BH392" s="208">
        <f>IF(N392="sníž. přenesená",J392,0)</f>
        <v>0</v>
      </c>
      <c r="BI392" s="208">
        <f>IF(N392="nulová",J392,0)</f>
        <v>0</v>
      </c>
      <c r="BJ392" s="16" t="s">
        <v>14</v>
      </c>
      <c r="BK392" s="208">
        <f>ROUND(I392*H392,2)</f>
        <v>0</v>
      </c>
      <c r="BL392" s="16" t="s">
        <v>148</v>
      </c>
      <c r="BM392" s="207" t="s">
        <v>1020</v>
      </c>
    </row>
    <row r="393" s="2" customFormat="1">
      <c r="A393" s="37"/>
      <c r="B393" s="38"/>
      <c r="C393" s="39"/>
      <c r="D393" s="209" t="s">
        <v>156</v>
      </c>
      <c r="E393" s="39"/>
      <c r="F393" s="210" t="s">
        <v>457</v>
      </c>
      <c r="G393" s="39"/>
      <c r="H393" s="39"/>
      <c r="I393" s="211"/>
      <c r="J393" s="39"/>
      <c r="K393" s="39"/>
      <c r="L393" s="43"/>
      <c r="M393" s="212"/>
      <c r="N393" s="213"/>
      <c r="O393" s="83"/>
      <c r="P393" s="83"/>
      <c r="Q393" s="83"/>
      <c r="R393" s="83"/>
      <c r="S393" s="83"/>
      <c r="T393" s="84"/>
      <c r="U393" s="37"/>
      <c r="V393" s="37"/>
      <c r="W393" s="37"/>
      <c r="X393" s="37"/>
      <c r="Y393" s="37"/>
      <c r="Z393" s="37"/>
      <c r="AA393" s="37"/>
      <c r="AB393" s="37"/>
      <c r="AC393" s="37"/>
      <c r="AD393" s="37"/>
      <c r="AE393" s="37"/>
      <c r="AT393" s="16" t="s">
        <v>156</v>
      </c>
      <c r="AU393" s="16" t="s">
        <v>14</v>
      </c>
    </row>
    <row r="394" s="12" customFormat="1">
      <c r="A394" s="12"/>
      <c r="B394" s="216"/>
      <c r="C394" s="217"/>
      <c r="D394" s="209" t="s">
        <v>160</v>
      </c>
      <c r="E394" s="218" t="s">
        <v>19</v>
      </c>
      <c r="F394" s="219" t="s">
        <v>450</v>
      </c>
      <c r="G394" s="217"/>
      <c r="H394" s="218" t="s">
        <v>19</v>
      </c>
      <c r="I394" s="220"/>
      <c r="J394" s="217"/>
      <c r="K394" s="217"/>
      <c r="L394" s="221"/>
      <c r="M394" s="222"/>
      <c r="N394" s="223"/>
      <c r="O394" s="223"/>
      <c r="P394" s="223"/>
      <c r="Q394" s="223"/>
      <c r="R394" s="223"/>
      <c r="S394" s="223"/>
      <c r="T394" s="224"/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T394" s="225" t="s">
        <v>160</v>
      </c>
      <c r="AU394" s="225" t="s">
        <v>14</v>
      </c>
      <c r="AV394" s="12" t="s">
        <v>14</v>
      </c>
      <c r="AW394" s="12" t="s">
        <v>35</v>
      </c>
      <c r="AX394" s="12" t="s">
        <v>76</v>
      </c>
      <c r="AY394" s="225" t="s">
        <v>149</v>
      </c>
    </row>
    <row r="395" s="13" customFormat="1">
      <c r="A395" s="13"/>
      <c r="B395" s="226"/>
      <c r="C395" s="227"/>
      <c r="D395" s="209" t="s">
        <v>160</v>
      </c>
      <c r="E395" s="228" t="s">
        <v>686</v>
      </c>
      <c r="F395" s="229" t="s">
        <v>1021</v>
      </c>
      <c r="G395" s="227"/>
      <c r="H395" s="230">
        <v>4.2050000000000001</v>
      </c>
      <c r="I395" s="231"/>
      <c r="J395" s="227"/>
      <c r="K395" s="227"/>
      <c r="L395" s="232"/>
      <c r="M395" s="233"/>
      <c r="N395" s="234"/>
      <c r="O395" s="234"/>
      <c r="P395" s="234"/>
      <c r="Q395" s="234"/>
      <c r="R395" s="234"/>
      <c r="S395" s="234"/>
      <c r="T395" s="235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36" t="s">
        <v>160</v>
      </c>
      <c r="AU395" s="236" t="s">
        <v>14</v>
      </c>
      <c r="AV395" s="13" t="s">
        <v>96</v>
      </c>
      <c r="AW395" s="13" t="s">
        <v>35</v>
      </c>
      <c r="AX395" s="13" t="s">
        <v>76</v>
      </c>
      <c r="AY395" s="236" t="s">
        <v>149</v>
      </c>
    </row>
    <row r="396" s="13" customFormat="1">
      <c r="A396" s="13"/>
      <c r="B396" s="226"/>
      <c r="C396" s="227"/>
      <c r="D396" s="209" t="s">
        <v>160</v>
      </c>
      <c r="E396" s="228" t="s">
        <v>115</v>
      </c>
      <c r="F396" s="229" t="s">
        <v>688</v>
      </c>
      <c r="G396" s="227"/>
      <c r="H396" s="230">
        <v>4.2050000000000001</v>
      </c>
      <c r="I396" s="231"/>
      <c r="J396" s="227"/>
      <c r="K396" s="227"/>
      <c r="L396" s="232"/>
      <c r="M396" s="233"/>
      <c r="N396" s="234"/>
      <c r="O396" s="234"/>
      <c r="P396" s="234"/>
      <c r="Q396" s="234"/>
      <c r="R396" s="234"/>
      <c r="S396" s="234"/>
      <c r="T396" s="235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36" t="s">
        <v>160</v>
      </c>
      <c r="AU396" s="236" t="s">
        <v>14</v>
      </c>
      <c r="AV396" s="13" t="s">
        <v>96</v>
      </c>
      <c r="AW396" s="13" t="s">
        <v>35</v>
      </c>
      <c r="AX396" s="13" t="s">
        <v>76</v>
      </c>
      <c r="AY396" s="236" t="s">
        <v>149</v>
      </c>
    </row>
    <row r="397" s="13" customFormat="1">
      <c r="A397" s="13"/>
      <c r="B397" s="226"/>
      <c r="C397" s="227"/>
      <c r="D397" s="209" t="s">
        <v>160</v>
      </c>
      <c r="E397" s="228" t="s">
        <v>462</v>
      </c>
      <c r="F397" s="229" t="s">
        <v>1022</v>
      </c>
      <c r="G397" s="227"/>
      <c r="H397" s="230">
        <v>4.415</v>
      </c>
      <c r="I397" s="231"/>
      <c r="J397" s="227"/>
      <c r="K397" s="227"/>
      <c r="L397" s="232"/>
      <c r="M397" s="233"/>
      <c r="N397" s="234"/>
      <c r="O397" s="234"/>
      <c r="P397" s="234"/>
      <c r="Q397" s="234"/>
      <c r="R397" s="234"/>
      <c r="S397" s="234"/>
      <c r="T397" s="235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36" t="s">
        <v>160</v>
      </c>
      <c r="AU397" s="236" t="s">
        <v>14</v>
      </c>
      <c r="AV397" s="13" t="s">
        <v>96</v>
      </c>
      <c r="AW397" s="13" t="s">
        <v>35</v>
      </c>
      <c r="AX397" s="13" t="s">
        <v>14</v>
      </c>
      <c r="AY397" s="236" t="s">
        <v>149</v>
      </c>
    </row>
    <row r="398" s="11" customFormat="1" ht="25.92" customHeight="1">
      <c r="A398" s="11"/>
      <c r="B398" s="182"/>
      <c r="C398" s="183"/>
      <c r="D398" s="184" t="s">
        <v>75</v>
      </c>
      <c r="E398" s="185" t="s">
        <v>148</v>
      </c>
      <c r="F398" s="185" t="s">
        <v>464</v>
      </c>
      <c r="G398" s="183"/>
      <c r="H398" s="183"/>
      <c r="I398" s="186"/>
      <c r="J398" s="187">
        <f>BK398</f>
        <v>0</v>
      </c>
      <c r="K398" s="183"/>
      <c r="L398" s="188"/>
      <c r="M398" s="189"/>
      <c r="N398" s="190"/>
      <c r="O398" s="190"/>
      <c r="P398" s="191">
        <f>SUM(P399:P406)</f>
        <v>0</v>
      </c>
      <c r="Q398" s="190"/>
      <c r="R398" s="191">
        <f>SUM(R399:R406)</f>
        <v>0.61129999999999995</v>
      </c>
      <c r="S398" s="190"/>
      <c r="T398" s="192">
        <f>SUM(T399:T406)</f>
        <v>0</v>
      </c>
      <c r="U398" s="11"/>
      <c r="V398" s="11"/>
      <c r="W398" s="11"/>
      <c r="X398" s="11"/>
      <c r="Y398" s="11"/>
      <c r="Z398" s="11"/>
      <c r="AA398" s="11"/>
      <c r="AB398" s="11"/>
      <c r="AC398" s="11"/>
      <c r="AD398" s="11"/>
      <c r="AE398" s="11"/>
      <c r="AR398" s="193" t="s">
        <v>148</v>
      </c>
      <c r="AT398" s="194" t="s">
        <v>75</v>
      </c>
      <c r="AU398" s="194" t="s">
        <v>76</v>
      </c>
      <c r="AY398" s="193" t="s">
        <v>149</v>
      </c>
      <c r="BK398" s="195">
        <f>SUM(BK399:BK406)</f>
        <v>0</v>
      </c>
    </row>
    <row r="399" s="2" customFormat="1" ht="16.5" customHeight="1">
      <c r="A399" s="37"/>
      <c r="B399" s="38"/>
      <c r="C399" s="196" t="s">
        <v>669</v>
      </c>
      <c r="D399" s="196" t="s">
        <v>150</v>
      </c>
      <c r="E399" s="197" t="s">
        <v>476</v>
      </c>
      <c r="F399" s="198" t="s">
        <v>477</v>
      </c>
      <c r="G399" s="199" t="s">
        <v>202</v>
      </c>
      <c r="H399" s="200">
        <v>1.3500000000000001</v>
      </c>
      <c r="I399" s="201"/>
      <c r="J399" s="202">
        <f>ROUND(I399*H399,2)</f>
        <v>0</v>
      </c>
      <c r="K399" s="198" t="s">
        <v>154</v>
      </c>
      <c r="L399" s="43"/>
      <c r="M399" s="203" t="s">
        <v>19</v>
      </c>
      <c r="N399" s="204" t="s">
        <v>47</v>
      </c>
      <c r="O399" s="83"/>
      <c r="P399" s="205">
        <f>O399*H399</f>
        <v>0</v>
      </c>
      <c r="Q399" s="205">
        <v>0</v>
      </c>
      <c r="R399" s="205">
        <f>Q399*H399</f>
        <v>0</v>
      </c>
      <c r="S399" s="205">
        <v>0</v>
      </c>
      <c r="T399" s="206">
        <f>S399*H399</f>
        <v>0</v>
      </c>
      <c r="U399" s="37"/>
      <c r="V399" s="37"/>
      <c r="W399" s="37"/>
      <c r="X399" s="37"/>
      <c r="Y399" s="37"/>
      <c r="Z399" s="37"/>
      <c r="AA399" s="37"/>
      <c r="AB399" s="37"/>
      <c r="AC399" s="37"/>
      <c r="AD399" s="37"/>
      <c r="AE399" s="37"/>
      <c r="AR399" s="207" t="s">
        <v>212</v>
      </c>
      <c r="AT399" s="207" t="s">
        <v>150</v>
      </c>
      <c r="AU399" s="207" t="s">
        <v>14</v>
      </c>
      <c r="AY399" s="16" t="s">
        <v>149</v>
      </c>
      <c r="BE399" s="208">
        <f>IF(N399="základní",J399,0)</f>
        <v>0</v>
      </c>
      <c r="BF399" s="208">
        <f>IF(N399="snížená",J399,0)</f>
        <v>0</v>
      </c>
      <c r="BG399" s="208">
        <f>IF(N399="zákl. přenesená",J399,0)</f>
        <v>0</v>
      </c>
      <c r="BH399" s="208">
        <f>IF(N399="sníž. přenesená",J399,0)</f>
        <v>0</v>
      </c>
      <c r="BI399" s="208">
        <f>IF(N399="nulová",J399,0)</f>
        <v>0</v>
      </c>
      <c r="BJ399" s="16" t="s">
        <v>14</v>
      </c>
      <c r="BK399" s="208">
        <f>ROUND(I399*H399,2)</f>
        <v>0</v>
      </c>
      <c r="BL399" s="16" t="s">
        <v>212</v>
      </c>
      <c r="BM399" s="207" t="s">
        <v>1023</v>
      </c>
    </row>
    <row r="400" s="2" customFormat="1">
      <c r="A400" s="37"/>
      <c r="B400" s="38"/>
      <c r="C400" s="39"/>
      <c r="D400" s="209" t="s">
        <v>156</v>
      </c>
      <c r="E400" s="39"/>
      <c r="F400" s="210" t="s">
        <v>479</v>
      </c>
      <c r="G400" s="39"/>
      <c r="H400" s="39"/>
      <c r="I400" s="211"/>
      <c r="J400" s="39"/>
      <c r="K400" s="39"/>
      <c r="L400" s="43"/>
      <c r="M400" s="212"/>
      <c r="N400" s="213"/>
      <c r="O400" s="83"/>
      <c r="P400" s="83"/>
      <c r="Q400" s="83"/>
      <c r="R400" s="83"/>
      <c r="S400" s="83"/>
      <c r="T400" s="84"/>
      <c r="U400" s="37"/>
      <c r="V400" s="37"/>
      <c r="W400" s="37"/>
      <c r="X400" s="37"/>
      <c r="Y400" s="37"/>
      <c r="Z400" s="37"/>
      <c r="AA400" s="37"/>
      <c r="AB400" s="37"/>
      <c r="AC400" s="37"/>
      <c r="AD400" s="37"/>
      <c r="AE400" s="37"/>
      <c r="AT400" s="16" t="s">
        <v>156</v>
      </c>
      <c r="AU400" s="16" t="s">
        <v>14</v>
      </c>
    </row>
    <row r="401" s="2" customFormat="1">
      <c r="A401" s="37"/>
      <c r="B401" s="38"/>
      <c r="C401" s="39"/>
      <c r="D401" s="214" t="s">
        <v>158</v>
      </c>
      <c r="E401" s="39"/>
      <c r="F401" s="215" t="s">
        <v>480</v>
      </c>
      <c r="G401" s="39"/>
      <c r="H401" s="39"/>
      <c r="I401" s="211"/>
      <c r="J401" s="39"/>
      <c r="K401" s="39"/>
      <c r="L401" s="43"/>
      <c r="M401" s="212"/>
      <c r="N401" s="213"/>
      <c r="O401" s="83"/>
      <c r="P401" s="83"/>
      <c r="Q401" s="83"/>
      <c r="R401" s="83"/>
      <c r="S401" s="83"/>
      <c r="T401" s="84"/>
      <c r="U401" s="37"/>
      <c r="V401" s="37"/>
      <c r="W401" s="37"/>
      <c r="X401" s="37"/>
      <c r="Y401" s="37"/>
      <c r="Z401" s="37"/>
      <c r="AA401" s="37"/>
      <c r="AB401" s="37"/>
      <c r="AC401" s="37"/>
      <c r="AD401" s="37"/>
      <c r="AE401" s="37"/>
      <c r="AT401" s="16" t="s">
        <v>158</v>
      </c>
      <c r="AU401" s="16" t="s">
        <v>14</v>
      </c>
    </row>
    <row r="402" s="2" customFormat="1" ht="16.5" customHeight="1">
      <c r="A402" s="37"/>
      <c r="B402" s="38"/>
      <c r="C402" s="196" t="s">
        <v>676</v>
      </c>
      <c r="D402" s="196" t="s">
        <v>150</v>
      </c>
      <c r="E402" s="197" t="s">
        <v>482</v>
      </c>
      <c r="F402" s="198" t="s">
        <v>483</v>
      </c>
      <c r="G402" s="199" t="s">
        <v>484</v>
      </c>
      <c r="H402" s="200">
        <v>2</v>
      </c>
      <c r="I402" s="201"/>
      <c r="J402" s="202">
        <f>ROUND(I402*H402,2)</f>
        <v>0</v>
      </c>
      <c r="K402" s="198" t="s">
        <v>154</v>
      </c>
      <c r="L402" s="43"/>
      <c r="M402" s="203" t="s">
        <v>19</v>
      </c>
      <c r="N402" s="204" t="s">
        <v>47</v>
      </c>
      <c r="O402" s="83"/>
      <c r="P402" s="205">
        <f>O402*H402</f>
        <v>0</v>
      </c>
      <c r="Q402" s="205">
        <v>0.00165</v>
      </c>
      <c r="R402" s="205">
        <f>Q402*H402</f>
        <v>0.0033</v>
      </c>
      <c r="S402" s="205">
        <v>0</v>
      </c>
      <c r="T402" s="206">
        <f>S402*H402</f>
        <v>0</v>
      </c>
      <c r="U402" s="37"/>
      <c r="V402" s="37"/>
      <c r="W402" s="37"/>
      <c r="X402" s="37"/>
      <c r="Y402" s="37"/>
      <c r="Z402" s="37"/>
      <c r="AA402" s="37"/>
      <c r="AB402" s="37"/>
      <c r="AC402" s="37"/>
      <c r="AD402" s="37"/>
      <c r="AE402" s="37"/>
      <c r="AR402" s="207" t="s">
        <v>212</v>
      </c>
      <c r="AT402" s="207" t="s">
        <v>150</v>
      </c>
      <c r="AU402" s="207" t="s">
        <v>14</v>
      </c>
      <c r="AY402" s="16" t="s">
        <v>149</v>
      </c>
      <c r="BE402" s="208">
        <f>IF(N402="základní",J402,0)</f>
        <v>0</v>
      </c>
      <c r="BF402" s="208">
        <f>IF(N402="snížená",J402,0)</f>
        <v>0</v>
      </c>
      <c r="BG402" s="208">
        <f>IF(N402="zákl. přenesená",J402,0)</f>
        <v>0</v>
      </c>
      <c r="BH402" s="208">
        <f>IF(N402="sníž. přenesená",J402,0)</f>
        <v>0</v>
      </c>
      <c r="BI402" s="208">
        <f>IF(N402="nulová",J402,0)</f>
        <v>0</v>
      </c>
      <c r="BJ402" s="16" t="s">
        <v>14</v>
      </c>
      <c r="BK402" s="208">
        <f>ROUND(I402*H402,2)</f>
        <v>0</v>
      </c>
      <c r="BL402" s="16" t="s">
        <v>212</v>
      </c>
      <c r="BM402" s="207" t="s">
        <v>1024</v>
      </c>
    </row>
    <row r="403" s="2" customFormat="1">
      <c r="A403" s="37"/>
      <c r="B403" s="38"/>
      <c r="C403" s="39"/>
      <c r="D403" s="209" t="s">
        <v>156</v>
      </c>
      <c r="E403" s="39"/>
      <c r="F403" s="210" t="s">
        <v>486</v>
      </c>
      <c r="G403" s="39"/>
      <c r="H403" s="39"/>
      <c r="I403" s="211"/>
      <c r="J403" s="39"/>
      <c r="K403" s="39"/>
      <c r="L403" s="43"/>
      <c r="M403" s="212"/>
      <c r="N403" s="213"/>
      <c r="O403" s="83"/>
      <c r="P403" s="83"/>
      <c r="Q403" s="83"/>
      <c r="R403" s="83"/>
      <c r="S403" s="83"/>
      <c r="T403" s="84"/>
      <c r="U403" s="37"/>
      <c r="V403" s="37"/>
      <c r="W403" s="37"/>
      <c r="X403" s="37"/>
      <c r="Y403" s="37"/>
      <c r="Z403" s="37"/>
      <c r="AA403" s="37"/>
      <c r="AB403" s="37"/>
      <c r="AC403" s="37"/>
      <c r="AD403" s="37"/>
      <c r="AE403" s="37"/>
      <c r="AT403" s="16" t="s">
        <v>156</v>
      </c>
      <c r="AU403" s="16" t="s">
        <v>14</v>
      </c>
    </row>
    <row r="404" s="2" customFormat="1">
      <c r="A404" s="37"/>
      <c r="B404" s="38"/>
      <c r="C404" s="39"/>
      <c r="D404" s="214" t="s">
        <v>158</v>
      </c>
      <c r="E404" s="39"/>
      <c r="F404" s="215" t="s">
        <v>487</v>
      </c>
      <c r="G404" s="39"/>
      <c r="H404" s="39"/>
      <c r="I404" s="211"/>
      <c r="J404" s="39"/>
      <c r="K404" s="39"/>
      <c r="L404" s="43"/>
      <c r="M404" s="212"/>
      <c r="N404" s="213"/>
      <c r="O404" s="83"/>
      <c r="P404" s="83"/>
      <c r="Q404" s="83"/>
      <c r="R404" s="83"/>
      <c r="S404" s="83"/>
      <c r="T404" s="84"/>
      <c r="U404" s="37"/>
      <c r="V404" s="37"/>
      <c r="W404" s="37"/>
      <c r="X404" s="37"/>
      <c r="Y404" s="37"/>
      <c r="Z404" s="37"/>
      <c r="AA404" s="37"/>
      <c r="AB404" s="37"/>
      <c r="AC404" s="37"/>
      <c r="AD404" s="37"/>
      <c r="AE404" s="37"/>
      <c r="AT404" s="16" t="s">
        <v>158</v>
      </c>
      <c r="AU404" s="16" t="s">
        <v>14</v>
      </c>
    </row>
    <row r="405" s="2" customFormat="1" ht="24.15" customHeight="1">
      <c r="A405" s="37"/>
      <c r="B405" s="38"/>
      <c r="C405" s="237" t="s">
        <v>680</v>
      </c>
      <c r="D405" s="237" t="s">
        <v>281</v>
      </c>
      <c r="E405" s="238" t="s">
        <v>489</v>
      </c>
      <c r="F405" s="239" t="s">
        <v>490</v>
      </c>
      <c r="G405" s="240" t="s">
        <v>484</v>
      </c>
      <c r="H405" s="241">
        <v>2</v>
      </c>
      <c r="I405" s="242"/>
      <c r="J405" s="243">
        <f>ROUND(I405*H405,2)</f>
        <v>0</v>
      </c>
      <c r="K405" s="239" t="s">
        <v>154</v>
      </c>
      <c r="L405" s="244"/>
      <c r="M405" s="245" t="s">
        <v>19</v>
      </c>
      <c r="N405" s="246" t="s">
        <v>47</v>
      </c>
      <c r="O405" s="83"/>
      <c r="P405" s="205">
        <f>O405*H405</f>
        <v>0</v>
      </c>
      <c r="Q405" s="205">
        <v>0.30399999999999999</v>
      </c>
      <c r="R405" s="205">
        <f>Q405*H405</f>
        <v>0.60799999999999998</v>
      </c>
      <c r="S405" s="205">
        <v>0</v>
      </c>
      <c r="T405" s="206">
        <f>S405*H405</f>
        <v>0</v>
      </c>
      <c r="U405" s="37"/>
      <c r="V405" s="37"/>
      <c r="W405" s="37"/>
      <c r="X405" s="37"/>
      <c r="Y405" s="37"/>
      <c r="Z405" s="37"/>
      <c r="AA405" s="37"/>
      <c r="AB405" s="37"/>
      <c r="AC405" s="37"/>
      <c r="AD405" s="37"/>
      <c r="AE405" s="37"/>
      <c r="AR405" s="207" t="s">
        <v>212</v>
      </c>
      <c r="AT405" s="207" t="s">
        <v>281</v>
      </c>
      <c r="AU405" s="207" t="s">
        <v>14</v>
      </c>
      <c r="AY405" s="16" t="s">
        <v>149</v>
      </c>
      <c r="BE405" s="208">
        <f>IF(N405="základní",J405,0)</f>
        <v>0</v>
      </c>
      <c r="BF405" s="208">
        <f>IF(N405="snížená",J405,0)</f>
        <v>0</v>
      </c>
      <c r="BG405" s="208">
        <f>IF(N405="zákl. přenesená",J405,0)</f>
        <v>0</v>
      </c>
      <c r="BH405" s="208">
        <f>IF(N405="sníž. přenesená",J405,0)</f>
        <v>0</v>
      </c>
      <c r="BI405" s="208">
        <f>IF(N405="nulová",J405,0)</f>
        <v>0</v>
      </c>
      <c r="BJ405" s="16" t="s">
        <v>14</v>
      </c>
      <c r="BK405" s="208">
        <f>ROUND(I405*H405,2)</f>
        <v>0</v>
      </c>
      <c r="BL405" s="16" t="s">
        <v>212</v>
      </c>
      <c r="BM405" s="207" t="s">
        <v>1025</v>
      </c>
    </row>
    <row r="406" s="2" customFormat="1">
      <c r="A406" s="37"/>
      <c r="B406" s="38"/>
      <c r="C406" s="39"/>
      <c r="D406" s="209" t="s">
        <v>156</v>
      </c>
      <c r="E406" s="39"/>
      <c r="F406" s="210" t="s">
        <v>490</v>
      </c>
      <c r="G406" s="39"/>
      <c r="H406" s="39"/>
      <c r="I406" s="211"/>
      <c r="J406" s="39"/>
      <c r="K406" s="39"/>
      <c r="L406" s="43"/>
      <c r="M406" s="212"/>
      <c r="N406" s="213"/>
      <c r="O406" s="83"/>
      <c r="P406" s="83"/>
      <c r="Q406" s="83"/>
      <c r="R406" s="83"/>
      <c r="S406" s="83"/>
      <c r="T406" s="84"/>
      <c r="U406" s="37"/>
      <c r="V406" s="37"/>
      <c r="W406" s="37"/>
      <c r="X406" s="37"/>
      <c r="Y406" s="37"/>
      <c r="Z406" s="37"/>
      <c r="AA406" s="37"/>
      <c r="AB406" s="37"/>
      <c r="AC406" s="37"/>
      <c r="AD406" s="37"/>
      <c r="AE406" s="37"/>
      <c r="AT406" s="16" t="s">
        <v>156</v>
      </c>
      <c r="AU406" s="16" t="s">
        <v>14</v>
      </c>
    </row>
    <row r="407" s="11" customFormat="1" ht="25.92" customHeight="1">
      <c r="A407" s="11"/>
      <c r="B407" s="182"/>
      <c r="C407" s="183"/>
      <c r="D407" s="184" t="s">
        <v>75</v>
      </c>
      <c r="E407" s="185" t="s">
        <v>1026</v>
      </c>
      <c r="F407" s="185" t="s">
        <v>1027</v>
      </c>
      <c r="G407" s="183"/>
      <c r="H407" s="183"/>
      <c r="I407" s="186"/>
      <c r="J407" s="187">
        <f>BK407</f>
        <v>0</v>
      </c>
      <c r="K407" s="183"/>
      <c r="L407" s="188"/>
      <c r="M407" s="189"/>
      <c r="N407" s="190"/>
      <c r="O407" s="190"/>
      <c r="P407" s="191">
        <f>SUM(P408:P460)</f>
        <v>0</v>
      </c>
      <c r="Q407" s="190"/>
      <c r="R407" s="191">
        <f>SUM(R408:R460)</f>
        <v>35.051711999999995</v>
      </c>
      <c r="S407" s="190"/>
      <c r="T407" s="192">
        <f>SUM(T408:T460)</f>
        <v>0</v>
      </c>
      <c r="U407" s="11"/>
      <c r="V407" s="11"/>
      <c r="W407" s="11"/>
      <c r="X407" s="11"/>
      <c r="Y407" s="11"/>
      <c r="Z407" s="11"/>
      <c r="AA407" s="11"/>
      <c r="AB407" s="11"/>
      <c r="AC407" s="11"/>
      <c r="AD407" s="11"/>
      <c r="AE407" s="11"/>
      <c r="AR407" s="193" t="s">
        <v>148</v>
      </c>
      <c r="AT407" s="194" t="s">
        <v>75</v>
      </c>
      <c r="AU407" s="194" t="s">
        <v>76</v>
      </c>
      <c r="AY407" s="193" t="s">
        <v>149</v>
      </c>
      <c r="BK407" s="195">
        <f>SUM(BK408:BK460)</f>
        <v>0</v>
      </c>
    </row>
    <row r="408" s="2" customFormat="1" ht="16.5" customHeight="1">
      <c r="A408" s="37"/>
      <c r="B408" s="38"/>
      <c r="C408" s="196" t="s">
        <v>689</v>
      </c>
      <c r="D408" s="196" t="s">
        <v>150</v>
      </c>
      <c r="E408" s="197" t="s">
        <v>1028</v>
      </c>
      <c r="F408" s="198" t="s">
        <v>1029</v>
      </c>
      <c r="G408" s="199" t="s">
        <v>439</v>
      </c>
      <c r="H408" s="200">
        <v>17</v>
      </c>
      <c r="I408" s="201"/>
      <c r="J408" s="202">
        <f>ROUND(I408*H408,2)</f>
        <v>0</v>
      </c>
      <c r="K408" s="198" t="s">
        <v>154</v>
      </c>
      <c r="L408" s="43"/>
      <c r="M408" s="203" t="s">
        <v>19</v>
      </c>
      <c r="N408" s="204" t="s">
        <v>47</v>
      </c>
      <c r="O408" s="83"/>
      <c r="P408" s="205">
        <f>O408*H408</f>
        <v>0</v>
      </c>
      <c r="Q408" s="205">
        <v>0</v>
      </c>
      <c r="R408" s="205">
        <f>Q408*H408</f>
        <v>0</v>
      </c>
      <c r="S408" s="205">
        <v>0</v>
      </c>
      <c r="T408" s="206">
        <f>S408*H408</f>
        <v>0</v>
      </c>
      <c r="U408" s="37"/>
      <c r="V408" s="37"/>
      <c r="W408" s="37"/>
      <c r="X408" s="37"/>
      <c r="Y408" s="37"/>
      <c r="Z408" s="37"/>
      <c r="AA408" s="37"/>
      <c r="AB408" s="37"/>
      <c r="AC408" s="37"/>
      <c r="AD408" s="37"/>
      <c r="AE408" s="37"/>
      <c r="AR408" s="207" t="s">
        <v>148</v>
      </c>
      <c r="AT408" s="207" t="s">
        <v>150</v>
      </c>
      <c r="AU408" s="207" t="s">
        <v>14</v>
      </c>
      <c r="AY408" s="16" t="s">
        <v>149</v>
      </c>
      <c r="BE408" s="208">
        <f>IF(N408="základní",J408,0)</f>
        <v>0</v>
      </c>
      <c r="BF408" s="208">
        <f>IF(N408="snížená",J408,0)</f>
        <v>0</v>
      </c>
      <c r="BG408" s="208">
        <f>IF(N408="zákl. přenesená",J408,0)</f>
        <v>0</v>
      </c>
      <c r="BH408" s="208">
        <f>IF(N408="sníž. přenesená",J408,0)</f>
        <v>0</v>
      </c>
      <c r="BI408" s="208">
        <f>IF(N408="nulová",J408,0)</f>
        <v>0</v>
      </c>
      <c r="BJ408" s="16" t="s">
        <v>14</v>
      </c>
      <c r="BK408" s="208">
        <f>ROUND(I408*H408,2)</f>
        <v>0</v>
      </c>
      <c r="BL408" s="16" t="s">
        <v>148</v>
      </c>
      <c r="BM408" s="207" t="s">
        <v>1030</v>
      </c>
    </row>
    <row r="409" s="2" customFormat="1">
      <c r="A409" s="37"/>
      <c r="B409" s="38"/>
      <c r="C409" s="39"/>
      <c r="D409" s="209" t="s">
        <v>156</v>
      </c>
      <c r="E409" s="39"/>
      <c r="F409" s="210" t="s">
        <v>1031</v>
      </c>
      <c r="G409" s="39"/>
      <c r="H409" s="39"/>
      <c r="I409" s="211"/>
      <c r="J409" s="39"/>
      <c r="K409" s="39"/>
      <c r="L409" s="43"/>
      <c r="M409" s="212"/>
      <c r="N409" s="213"/>
      <c r="O409" s="83"/>
      <c r="P409" s="83"/>
      <c r="Q409" s="83"/>
      <c r="R409" s="83"/>
      <c r="S409" s="83"/>
      <c r="T409" s="84"/>
      <c r="U409" s="37"/>
      <c r="V409" s="37"/>
      <c r="W409" s="37"/>
      <c r="X409" s="37"/>
      <c r="Y409" s="37"/>
      <c r="Z409" s="37"/>
      <c r="AA409" s="37"/>
      <c r="AB409" s="37"/>
      <c r="AC409" s="37"/>
      <c r="AD409" s="37"/>
      <c r="AE409" s="37"/>
      <c r="AT409" s="16" t="s">
        <v>156</v>
      </c>
      <c r="AU409" s="16" t="s">
        <v>14</v>
      </c>
    </row>
    <row r="410" s="2" customFormat="1">
      <c r="A410" s="37"/>
      <c r="B410" s="38"/>
      <c r="C410" s="39"/>
      <c r="D410" s="214" t="s">
        <v>158</v>
      </c>
      <c r="E410" s="39"/>
      <c r="F410" s="215" t="s">
        <v>1032</v>
      </c>
      <c r="G410" s="39"/>
      <c r="H410" s="39"/>
      <c r="I410" s="211"/>
      <c r="J410" s="39"/>
      <c r="K410" s="39"/>
      <c r="L410" s="43"/>
      <c r="M410" s="212"/>
      <c r="N410" s="213"/>
      <c r="O410" s="83"/>
      <c r="P410" s="83"/>
      <c r="Q410" s="83"/>
      <c r="R410" s="83"/>
      <c r="S410" s="83"/>
      <c r="T410" s="84"/>
      <c r="U410" s="37"/>
      <c r="V410" s="37"/>
      <c r="W410" s="37"/>
      <c r="X410" s="37"/>
      <c r="Y410" s="37"/>
      <c r="Z410" s="37"/>
      <c r="AA410" s="37"/>
      <c r="AB410" s="37"/>
      <c r="AC410" s="37"/>
      <c r="AD410" s="37"/>
      <c r="AE410" s="37"/>
      <c r="AT410" s="16" t="s">
        <v>158</v>
      </c>
      <c r="AU410" s="16" t="s">
        <v>14</v>
      </c>
    </row>
    <row r="411" s="12" customFormat="1">
      <c r="A411" s="12"/>
      <c r="B411" s="216"/>
      <c r="C411" s="217"/>
      <c r="D411" s="209" t="s">
        <v>160</v>
      </c>
      <c r="E411" s="218" t="s">
        <v>19</v>
      </c>
      <c r="F411" s="219" t="s">
        <v>450</v>
      </c>
      <c r="G411" s="217"/>
      <c r="H411" s="218" t="s">
        <v>19</v>
      </c>
      <c r="I411" s="220"/>
      <c r="J411" s="217"/>
      <c r="K411" s="217"/>
      <c r="L411" s="221"/>
      <c r="M411" s="222"/>
      <c r="N411" s="223"/>
      <c r="O411" s="223"/>
      <c r="P411" s="223"/>
      <c r="Q411" s="223"/>
      <c r="R411" s="223"/>
      <c r="S411" s="223"/>
      <c r="T411" s="224"/>
      <c r="U411" s="12"/>
      <c r="V411" s="12"/>
      <c r="W411" s="12"/>
      <c r="X411" s="12"/>
      <c r="Y411" s="12"/>
      <c r="Z411" s="12"/>
      <c r="AA411" s="12"/>
      <c r="AB411" s="12"/>
      <c r="AC411" s="12"/>
      <c r="AD411" s="12"/>
      <c r="AE411" s="12"/>
      <c r="AT411" s="225" t="s">
        <v>160</v>
      </c>
      <c r="AU411" s="225" t="s">
        <v>14</v>
      </c>
      <c r="AV411" s="12" t="s">
        <v>14</v>
      </c>
      <c r="AW411" s="12" t="s">
        <v>35</v>
      </c>
      <c r="AX411" s="12" t="s">
        <v>76</v>
      </c>
      <c r="AY411" s="225" t="s">
        <v>149</v>
      </c>
    </row>
    <row r="412" s="13" customFormat="1">
      <c r="A412" s="13"/>
      <c r="B412" s="226"/>
      <c r="C412" s="227"/>
      <c r="D412" s="209" t="s">
        <v>160</v>
      </c>
      <c r="E412" s="228" t="s">
        <v>1033</v>
      </c>
      <c r="F412" s="229" t="s">
        <v>1034</v>
      </c>
      <c r="G412" s="227"/>
      <c r="H412" s="230">
        <v>17</v>
      </c>
      <c r="I412" s="231"/>
      <c r="J412" s="227"/>
      <c r="K412" s="227"/>
      <c r="L412" s="232"/>
      <c r="M412" s="233"/>
      <c r="N412" s="234"/>
      <c r="O412" s="234"/>
      <c r="P412" s="234"/>
      <c r="Q412" s="234"/>
      <c r="R412" s="234"/>
      <c r="S412" s="234"/>
      <c r="T412" s="235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36" t="s">
        <v>160</v>
      </c>
      <c r="AU412" s="236" t="s">
        <v>14</v>
      </c>
      <c r="AV412" s="13" t="s">
        <v>96</v>
      </c>
      <c r="AW412" s="13" t="s">
        <v>35</v>
      </c>
      <c r="AX412" s="13" t="s">
        <v>76</v>
      </c>
      <c r="AY412" s="236" t="s">
        <v>149</v>
      </c>
    </row>
    <row r="413" s="13" customFormat="1">
      <c r="A413" s="13"/>
      <c r="B413" s="226"/>
      <c r="C413" s="227"/>
      <c r="D413" s="209" t="s">
        <v>160</v>
      </c>
      <c r="E413" s="228" t="s">
        <v>1035</v>
      </c>
      <c r="F413" s="229" t="s">
        <v>1036</v>
      </c>
      <c r="G413" s="227"/>
      <c r="H413" s="230">
        <v>17</v>
      </c>
      <c r="I413" s="231"/>
      <c r="J413" s="227"/>
      <c r="K413" s="227"/>
      <c r="L413" s="232"/>
      <c r="M413" s="233"/>
      <c r="N413" s="234"/>
      <c r="O413" s="234"/>
      <c r="P413" s="234"/>
      <c r="Q413" s="234"/>
      <c r="R413" s="234"/>
      <c r="S413" s="234"/>
      <c r="T413" s="235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36" t="s">
        <v>160</v>
      </c>
      <c r="AU413" s="236" t="s">
        <v>14</v>
      </c>
      <c r="AV413" s="13" t="s">
        <v>96</v>
      </c>
      <c r="AW413" s="13" t="s">
        <v>35</v>
      </c>
      <c r="AX413" s="13" t="s">
        <v>14</v>
      </c>
      <c r="AY413" s="236" t="s">
        <v>149</v>
      </c>
    </row>
    <row r="414" s="2" customFormat="1" ht="16.5" customHeight="1">
      <c r="A414" s="37"/>
      <c r="B414" s="38"/>
      <c r="C414" s="196" t="s">
        <v>699</v>
      </c>
      <c r="D414" s="196" t="s">
        <v>150</v>
      </c>
      <c r="E414" s="197" t="s">
        <v>1037</v>
      </c>
      <c r="F414" s="198" t="s">
        <v>1038</v>
      </c>
      <c r="G414" s="199" t="s">
        <v>153</v>
      </c>
      <c r="H414" s="200">
        <v>40.799999999999997</v>
      </c>
      <c r="I414" s="201"/>
      <c r="J414" s="202">
        <f>ROUND(I414*H414,2)</f>
        <v>0</v>
      </c>
      <c r="K414" s="198" t="s">
        <v>154</v>
      </c>
      <c r="L414" s="43"/>
      <c r="M414" s="203" t="s">
        <v>19</v>
      </c>
      <c r="N414" s="204" t="s">
        <v>47</v>
      </c>
      <c r="O414" s="83"/>
      <c r="P414" s="205">
        <f>O414*H414</f>
        <v>0</v>
      </c>
      <c r="Q414" s="205">
        <v>0.00084000000000000003</v>
      </c>
      <c r="R414" s="205">
        <f>Q414*H414</f>
        <v>0.034271999999999997</v>
      </c>
      <c r="S414" s="205">
        <v>0</v>
      </c>
      <c r="T414" s="206">
        <f>S414*H414</f>
        <v>0</v>
      </c>
      <c r="U414" s="37"/>
      <c r="V414" s="37"/>
      <c r="W414" s="37"/>
      <c r="X414" s="37"/>
      <c r="Y414" s="37"/>
      <c r="Z414" s="37"/>
      <c r="AA414" s="37"/>
      <c r="AB414" s="37"/>
      <c r="AC414" s="37"/>
      <c r="AD414" s="37"/>
      <c r="AE414" s="37"/>
      <c r="AR414" s="207" t="s">
        <v>148</v>
      </c>
      <c r="AT414" s="207" t="s">
        <v>150</v>
      </c>
      <c r="AU414" s="207" t="s">
        <v>14</v>
      </c>
      <c r="AY414" s="16" t="s">
        <v>149</v>
      </c>
      <c r="BE414" s="208">
        <f>IF(N414="základní",J414,0)</f>
        <v>0</v>
      </c>
      <c r="BF414" s="208">
        <f>IF(N414="snížená",J414,0)</f>
        <v>0</v>
      </c>
      <c r="BG414" s="208">
        <f>IF(N414="zákl. přenesená",J414,0)</f>
        <v>0</v>
      </c>
      <c r="BH414" s="208">
        <f>IF(N414="sníž. přenesená",J414,0)</f>
        <v>0</v>
      </c>
      <c r="BI414" s="208">
        <f>IF(N414="nulová",J414,0)</f>
        <v>0</v>
      </c>
      <c r="BJ414" s="16" t="s">
        <v>14</v>
      </c>
      <c r="BK414" s="208">
        <f>ROUND(I414*H414,2)</f>
        <v>0</v>
      </c>
      <c r="BL414" s="16" t="s">
        <v>148</v>
      </c>
      <c r="BM414" s="207" t="s">
        <v>1039</v>
      </c>
    </row>
    <row r="415" s="2" customFormat="1">
      <c r="A415" s="37"/>
      <c r="B415" s="38"/>
      <c r="C415" s="39"/>
      <c r="D415" s="209" t="s">
        <v>156</v>
      </c>
      <c r="E415" s="39"/>
      <c r="F415" s="210" t="s">
        <v>1040</v>
      </c>
      <c r="G415" s="39"/>
      <c r="H415" s="39"/>
      <c r="I415" s="211"/>
      <c r="J415" s="39"/>
      <c r="K415" s="39"/>
      <c r="L415" s="43"/>
      <c r="M415" s="212"/>
      <c r="N415" s="213"/>
      <c r="O415" s="83"/>
      <c r="P415" s="83"/>
      <c r="Q415" s="83"/>
      <c r="R415" s="83"/>
      <c r="S415" s="83"/>
      <c r="T415" s="84"/>
      <c r="U415" s="37"/>
      <c r="V415" s="37"/>
      <c r="W415" s="37"/>
      <c r="X415" s="37"/>
      <c r="Y415" s="37"/>
      <c r="Z415" s="37"/>
      <c r="AA415" s="37"/>
      <c r="AB415" s="37"/>
      <c r="AC415" s="37"/>
      <c r="AD415" s="37"/>
      <c r="AE415" s="37"/>
      <c r="AT415" s="16" t="s">
        <v>156</v>
      </c>
      <c r="AU415" s="16" t="s">
        <v>14</v>
      </c>
    </row>
    <row r="416" s="2" customFormat="1">
      <c r="A416" s="37"/>
      <c r="B416" s="38"/>
      <c r="C416" s="39"/>
      <c r="D416" s="214" t="s">
        <v>158</v>
      </c>
      <c r="E416" s="39"/>
      <c r="F416" s="215" t="s">
        <v>1041</v>
      </c>
      <c r="G416" s="39"/>
      <c r="H416" s="39"/>
      <c r="I416" s="211"/>
      <c r="J416" s="39"/>
      <c r="K416" s="39"/>
      <c r="L416" s="43"/>
      <c r="M416" s="212"/>
      <c r="N416" s="213"/>
      <c r="O416" s="83"/>
      <c r="P416" s="83"/>
      <c r="Q416" s="83"/>
      <c r="R416" s="83"/>
      <c r="S416" s="83"/>
      <c r="T416" s="84"/>
      <c r="U416" s="37"/>
      <c r="V416" s="37"/>
      <c r="W416" s="37"/>
      <c r="X416" s="37"/>
      <c r="Y416" s="37"/>
      <c r="Z416" s="37"/>
      <c r="AA416" s="37"/>
      <c r="AB416" s="37"/>
      <c r="AC416" s="37"/>
      <c r="AD416" s="37"/>
      <c r="AE416" s="37"/>
      <c r="AT416" s="16" t="s">
        <v>158</v>
      </c>
      <c r="AU416" s="16" t="s">
        <v>14</v>
      </c>
    </row>
    <row r="417" s="12" customFormat="1">
      <c r="A417" s="12"/>
      <c r="B417" s="216"/>
      <c r="C417" s="217"/>
      <c r="D417" s="209" t="s">
        <v>160</v>
      </c>
      <c r="E417" s="218" t="s">
        <v>19</v>
      </c>
      <c r="F417" s="219" t="s">
        <v>450</v>
      </c>
      <c r="G417" s="217"/>
      <c r="H417" s="218" t="s">
        <v>19</v>
      </c>
      <c r="I417" s="220"/>
      <c r="J417" s="217"/>
      <c r="K417" s="217"/>
      <c r="L417" s="221"/>
      <c r="M417" s="222"/>
      <c r="N417" s="223"/>
      <c r="O417" s="223"/>
      <c r="P417" s="223"/>
      <c r="Q417" s="223"/>
      <c r="R417" s="223"/>
      <c r="S417" s="223"/>
      <c r="T417" s="224"/>
      <c r="U417" s="12"/>
      <c r="V417" s="12"/>
      <c r="W417" s="12"/>
      <c r="X417" s="12"/>
      <c r="Y417" s="12"/>
      <c r="Z417" s="12"/>
      <c r="AA417" s="12"/>
      <c r="AB417" s="12"/>
      <c r="AC417" s="12"/>
      <c r="AD417" s="12"/>
      <c r="AE417" s="12"/>
      <c r="AT417" s="225" t="s">
        <v>160</v>
      </c>
      <c r="AU417" s="225" t="s">
        <v>14</v>
      </c>
      <c r="AV417" s="12" t="s">
        <v>14</v>
      </c>
      <c r="AW417" s="12" t="s">
        <v>35</v>
      </c>
      <c r="AX417" s="12" t="s">
        <v>76</v>
      </c>
      <c r="AY417" s="225" t="s">
        <v>149</v>
      </c>
    </row>
    <row r="418" s="13" customFormat="1">
      <c r="A418" s="13"/>
      <c r="B418" s="226"/>
      <c r="C418" s="227"/>
      <c r="D418" s="209" t="s">
        <v>160</v>
      </c>
      <c r="E418" s="228" t="s">
        <v>1042</v>
      </c>
      <c r="F418" s="229" t="s">
        <v>1043</v>
      </c>
      <c r="G418" s="227"/>
      <c r="H418" s="230">
        <v>40.799999999999997</v>
      </c>
      <c r="I418" s="231"/>
      <c r="J418" s="227"/>
      <c r="K418" s="227"/>
      <c r="L418" s="232"/>
      <c r="M418" s="233"/>
      <c r="N418" s="234"/>
      <c r="O418" s="234"/>
      <c r="P418" s="234"/>
      <c r="Q418" s="234"/>
      <c r="R418" s="234"/>
      <c r="S418" s="234"/>
      <c r="T418" s="235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36" t="s">
        <v>160</v>
      </c>
      <c r="AU418" s="236" t="s">
        <v>14</v>
      </c>
      <c r="AV418" s="13" t="s">
        <v>96</v>
      </c>
      <c r="AW418" s="13" t="s">
        <v>35</v>
      </c>
      <c r="AX418" s="13" t="s">
        <v>76</v>
      </c>
      <c r="AY418" s="236" t="s">
        <v>149</v>
      </c>
    </row>
    <row r="419" s="13" customFormat="1">
      <c r="A419" s="13"/>
      <c r="B419" s="226"/>
      <c r="C419" s="227"/>
      <c r="D419" s="209" t="s">
        <v>160</v>
      </c>
      <c r="E419" s="228" t="s">
        <v>1044</v>
      </c>
      <c r="F419" s="229" t="s">
        <v>1045</v>
      </c>
      <c r="G419" s="227"/>
      <c r="H419" s="230">
        <v>40.799999999999997</v>
      </c>
      <c r="I419" s="231"/>
      <c r="J419" s="227"/>
      <c r="K419" s="227"/>
      <c r="L419" s="232"/>
      <c r="M419" s="233"/>
      <c r="N419" s="234"/>
      <c r="O419" s="234"/>
      <c r="P419" s="234"/>
      <c r="Q419" s="234"/>
      <c r="R419" s="234"/>
      <c r="S419" s="234"/>
      <c r="T419" s="235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36" t="s">
        <v>160</v>
      </c>
      <c r="AU419" s="236" t="s">
        <v>14</v>
      </c>
      <c r="AV419" s="13" t="s">
        <v>96</v>
      </c>
      <c r="AW419" s="13" t="s">
        <v>35</v>
      </c>
      <c r="AX419" s="13" t="s">
        <v>14</v>
      </c>
      <c r="AY419" s="236" t="s">
        <v>149</v>
      </c>
    </row>
    <row r="420" s="2" customFormat="1" ht="16.5" customHeight="1">
      <c r="A420" s="37"/>
      <c r="B420" s="38"/>
      <c r="C420" s="196" t="s">
        <v>703</v>
      </c>
      <c r="D420" s="196" t="s">
        <v>150</v>
      </c>
      <c r="E420" s="197" t="s">
        <v>1046</v>
      </c>
      <c r="F420" s="198" t="s">
        <v>1047</v>
      </c>
      <c r="G420" s="199" t="s">
        <v>291</v>
      </c>
      <c r="H420" s="200">
        <v>40.799999999999997</v>
      </c>
      <c r="I420" s="201"/>
      <c r="J420" s="202">
        <f>ROUND(I420*H420,2)</f>
        <v>0</v>
      </c>
      <c r="K420" s="198" t="s">
        <v>154</v>
      </c>
      <c r="L420" s="43"/>
      <c r="M420" s="203" t="s">
        <v>19</v>
      </c>
      <c r="N420" s="204" t="s">
        <v>47</v>
      </c>
      <c r="O420" s="83"/>
      <c r="P420" s="205">
        <f>O420*H420</f>
        <v>0</v>
      </c>
      <c r="Q420" s="205">
        <v>0</v>
      </c>
      <c r="R420" s="205">
        <f>Q420*H420</f>
        <v>0</v>
      </c>
      <c r="S420" s="205">
        <v>0</v>
      </c>
      <c r="T420" s="206">
        <f>S420*H420</f>
        <v>0</v>
      </c>
      <c r="U420" s="37"/>
      <c r="V420" s="37"/>
      <c r="W420" s="37"/>
      <c r="X420" s="37"/>
      <c r="Y420" s="37"/>
      <c r="Z420" s="37"/>
      <c r="AA420" s="37"/>
      <c r="AB420" s="37"/>
      <c r="AC420" s="37"/>
      <c r="AD420" s="37"/>
      <c r="AE420" s="37"/>
      <c r="AR420" s="207" t="s">
        <v>148</v>
      </c>
      <c r="AT420" s="207" t="s">
        <v>150</v>
      </c>
      <c r="AU420" s="207" t="s">
        <v>14</v>
      </c>
      <c r="AY420" s="16" t="s">
        <v>149</v>
      </c>
      <c r="BE420" s="208">
        <f>IF(N420="základní",J420,0)</f>
        <v>0</v>
      </c>
      <c r="BF420" s="208">
        <f>IF(N420="snížená",J420,0)</f>
        <v>0</v>
      </c>
      <c r="BG420" s="208">
        <f>IF(N420="zákl. přenesená",J420,0)</f>
        <v>0</v>
      </c>
      <c r="BH420" s="208">
        <f>IF(N420="sníž. přenesená",J420,0)</f>
        <v>0</v>
      </c>
      <c r="BI420" s="208">
        <f>IF(N420="nulová",J420,0)</f>
        <v>0</v>
      </c>
      <c r="BJ420" s="16" t="s">
        <v>14</v>
      </c>
      <c r="BK420" s="208">
        <f>ROUND(I420*H420,2)</f>
        <v>0</v>
      </c>
      <c r="BL420" s="16" t="s">
        <v>148</v>
      </c>
      <c r="BM420" s="207" t="s">
        <v>1048</v>
      </c>
    </row>
    <row r="421" s="2" customFormat="1">
      <c r="A421" s="37"/>
      <c r="B421" s="38"/>
      <c r="C421" s="39"/>
      <c r="D421" s="209" t="s">
        <v>156</v>
      </c>
      <c r="E421" s="39"/>
      <c r="F421" s="210" t="s">
        <v>1049</v>
      </c>
      <c r="G421" s="39"/>
      <c r="H421" s="39"/>
      <c r="I421" s="211"/>
      <c r="J421" s="39"/>
      <c r="K421" s="39"/>
      <c r="L421" s="43"/>
      <c r="M421" s="212"/>
      <c r="N421" s="213"/>
      <c r="O421" s="83"/>
      <c r="P421" s="83"/>
      <c r="Q421" s="83"/>
      <c r="R421" s="83"/>
      <c r="S421" s="83"/>
      <c r="T421" s="84"/>
      <c r="U421" s="37"/>
      <c r="V421" s="37"/>
      <c r="W421" s="37"/>
      <c r="X421" s="37"/>
      <c r="Y421" s="37"/>
      <c r="Z421" s="37"/>
      <c r="AA421" s="37"/>
      <c r="AB421" s="37"/>
      <c r="AC421" s="37"/>
      <c r="AD421" s="37"/>
      <c r="AE421" s="37"/>
      <c r="AT421" s="16" t="s">
        <v>156</v>
      </c>
      <c r="AU421" s="16" t="s">
        <v>14</v>
      </c>
    </row>
    <row r="422" s="2" customFormat="1">
      <c r="A422" s="37"/>
      <c r="B422" s="38"/>
      <c r="C422" s="39"/>
      <c r="D422" s="214" t="s">
        <v>158</v>
      </c>
      <c r="E422" s="39"/>
      <c r="F422" s="215" t="s">
        <v>1050</v>
      </c>
      <c r="G422" s="39"/>
      <c r="H422" s="39"/>
      <c r="I422" s="211"/>
      <c r="J422" s="39"/>
      <c r="K422" s="39"/>
      <c r="L422" s="43"/>
      <c r="M422" s="212"/>
      <c r="N422" s="213"/>
      <c r="O422" s="83"/>
      <c r="P422" s="83"/>
      <c r="Q422" s="83"/>
      <c r="R422" s="83"/>
      <c r="S422" s="83"/>
      <c r="T422" s="84"/>
      <c r="U422" s="37"/>
      <c r="V422" s="37"/>
      <c r="W422" s="37"/>
      <c r="X422" s="37"/>
      <c r="Y422" s="37"/>
      <c r="Z422" s="37"/>
      <c r="AA422" s="37"/>
      <c r="AB422" s="37"/>
      <c r="AC422" s="37"/>
      <c r="AD422" s="37"/>
      <c r="AE422" s="37"/>
      <c r="AT422" s="16" t="s">
        <v>158</v>
      </c>
      <c r="AU422" s="16" t="s">
        <v>14</v>
      </c>
    </row>
    <row r="423" s="12" customFormat="1">
      <c r="A423" s="12"/>
      <c r="B423" s="216"/>
      <c r="C423" s="217"/>
      <c r="D423" s="209" t="s">
        <v>160</v>
      </c>
      <c r="E423" s="218" t="s">
        <v>19</v>
      </c>
      <c r="F423" s="219" t="s">
        <v>450</v>
      </c>
      <c r="G423" s="217"/>
      <c r="H423" s="218" t="s">
        <v>19</v>
      </c>
      <c r="I423" s="220"/>
      <c r="J423" s="217"/>
      <c r="K423" s="217"/>
      <c r="L423" s="221"/>
      <c r="M423" s="222"/>
      <c r="N423" s="223"/>
      <c r="O423" s="223"/>
      <c r="P423" s="223"/>
      <c r="Q423" s="223"/>
      <c r="R423" s="223"/>
      <c r="S423" s="223"/>
      <c r="T423" s="224"/>
      <c r="U423" s="12"/>
      <c r="V423" s="12"/>
      <c r="W423" s="12"/>
      <c r="X423" s="12"/>
      <c r="Y423" s="12"/>
      <c r="Z423" s="12"/>
      <c r="AA423" s="12"/>
      <c r="AB423" s="12"/>
      <c r="AC423" s="12"/>
      <c r="AD423" s="12"/>
      <c r="AE423" s="12"/>
      <c r="AT423" s="225" t="s">
        <v>160</v>
      </c>
      <c r="AU423" s="225" t="s">
        <v>14</v>
      </c>
      <c r="AV423" s="12" t="s">
        <v>14</v>
      </c>
      <c r="AW423" s="12" t="s">
        <v>35</v>
      </c>
      <c r="AX423" s="12" t="s">
        <v>76</v>
      </c>
      <c r="AY423" s="225" t="s">
        <v>149</v>
      </c>
    </row>
    <row r="424" s="13" customFormat="1">
      <c r="A424" s="13"/>
      <c r="B424" s="226"/>
      <c r="C424" s="227"/>
      <c r="D424" s="209" t="s">
        <v>160</v>
      </c>
      <c r="E424" s="228" t="s">
        <v>1051</v>
      </c>
      <c r="F424" s="229" t="s">
        <v>1043</v>
      </c>
      <c r="G424" s="227"/>
      <c r="H424" s="230">
        <v>40.799999999999997</v>
      </c>
      <c r="I424" s="231"/>
      <c r="J424" s="227"/>
      <c r="K424" s="227"/>
      <c r="L424" s="232"/>
      <c r="M424" s="233"/>
      <c r="N424" s="234"/>
      <c r="O424" s="234"/>
      <c r="P424" s="234"/>
      <c r="Q424" s="234"/>
      <c r="R424" s="234"/>
      <c r="S424" s="234"/>
      <c r="T424" s="235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36" t="s">
        <v>160</v>
      </c>
      <c r="AU424" s="236" t="s">
        <v>14</v>
      </c>
      <c r="AV424" s="13" t="s">
        <v>96</v>
      </c>
      <c r="AW424" s="13" t="s">
        <v>35</v>
      </c>
      <c r="AX424" s="13" t="s">
        <v>76</v>
      </c>
      <c r="AY424" s="236" t="s">
        <v>149</v>
      </c>
    </row>
    <row r="425" s="13" customFormat="1">
      <c r="A425" s="13"/>
      <c r="B425" s="226"/>
      <c r="C425" s="227"/>
      <c r="D425" s="209" t="s">
        <v>160</v>
      </c>
      <c r="E425" s="228" t="s">
        <v>1052</v>
      </c>
      <c r="F425" s="229" t="s">
        <v>1053</v>
      </c>
      <c r="G425" s="227"/>
      <c r="H425" s="230">
        <v>40.799999999999997</v>
      </c>
      <c r="I425" s="231"/>
      <c r="J425" s="227"/>
      <c r="K425" s="227"/>
      <c r="L425" s="232"/>
      <c r="M425" s="233"/>
      <c r="N425" s="234"/>
      <c r="O425" s="234"/>
      <c r="P425" s="234"/>
      <c r="Q425" s="234"/>
      <c r="R425" s="234"/>
      <c r="S425" s="234"/>
      <c r="T425" s="235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36" t="s">
        <v>160</v>
      </c>
      <c r="AU425" s="236" t="s">
        <v>14</v>
      </c>
      <c r="AV425" s="13" t="s">
        <v>96</v>
      </c>
      <c r="AW425" s="13" t="s">
        <v>35</v>
      </c>
      <c r="AX425" s="13" t="s">
        <v>14</v>
      </c>
      <c r="AY425" s="236" t="s">
        <v>149</v>
      </c>
    </row>
    <row r="426" s="2" customFormat="1" ht="16.5" customHeight="1">
      <c r="A426" s="37"/>
      <c r="B426" s="38"/>
      <c r="C426" s="196" t="s">
        <v>713</v>
      </c>
      <c r="D426" s="196" t="s">
        <v>150</v>
      </c>
      <c r="E426" s="197" t="s">
        <v>1054</v>
      </c>
      <c r="F426" s="198" t="s">
        <v>1055</v>
      </c>
      <c r="G426" s="199" t="s">
        <v>439</v>
      </c>
      <c r="H426" s="200">
        <v>17</v>
      </c>
      <c r="I426" s="201"/>
      <c r="J426" s="202">
        <f>ROUND(I426*H426,2)</f>
        <v>0</v>
      </c>
      <c r="K426" s="198" t="s">
        <v>154</v>
      </c>
      <c r="L426" s="43"/>
      <c r="M426" s="203" t="s">
        <v>19</v>
      </c>
      <c r="N426" s="204" t="s">
        <v>47</v>
      </c>
      <c r="O426" s="83"/>
      <c r="P426" s="205">
        <f>O426*H426</f>
        <v>0</v>
      </c>
      <c r="Q426" s="205">
        <v>0</v>
      </c>
      <c r="R426" s="205">
        <f>Q426*H426</f>
        <v>0</v>
      </c>
      <c r="S426" s="205">
        <v>0</v>
      </c>
      <c r="T426" s="206">
        <f>S426*H426</f>
        <v>0</v>
      </c>
      <c r="U426" s="37"/>
      <c r="V426" s="37"/>
      <c r="W426" s="37"/>
      <c r="X426" s="37"/>
      <c r="Y426" s="37"/>
      <c r="Z426" s="37"/>
      <c r="AA426" s="37"/>
      <c r="AB426" s="37"/>
      <c r="AC426" s="37"/>
      <c r="AD426" s="37"/>
      <c r="AE426" s="37"/>
      <c r="AR426" s="207" t="s">
        <v>148</v>
      </c>
      <c r="AT426" s="207" t="s">
        <v>150</v>
      </c>
      <c r="AU426" s="207" t="s">
        <v>14</v>
      </c>
      <c r="AY426" s="16" t="s">
        <v>149</v>
      </c>
      <c r="BE426" s="208">
        <f>IF(N426="základní",J426,0)</f>
        <v>0</v>
      </c>
      <c r="BF426" s="208">
        <f>IF(N426="snížená",J426,0)</f>
        <v>0</v>
      </c>
      <c r="BG426" s="208">
        <f>IF(N426="zákl. přenesená",J426,0)</f>
        <v>0</v>
      </c>
      <c r="BH426" s="208">
        <f>IF(N426="sníž. přenesená",J426,0)</f>
        <v>0</v>
      </c>
      <c r="BI426" s="208">
        <f>IF(N426="nulová",J426,0)</f>
        <v>0</v>
      </c>
      <c r="BJ426" s="16" t="s">
        <v>14</v>
      </c>
      <c r="BK426" s="208">
        <f>ROUND(I426*H426,2)</f>
        <v>0</v>
      </c>
      <c r="BL426" s="16" t="s">
        <v>148</v>
      </c>
      <c r="BM426" s="207" t="s">
        <v>1056</v>
      </c>
    </row>
    <row r="427" s="2" customFormat="1">
      <c r="A427" s="37"/>
      <c r="B427" s="38"/>
      <c r="C427" s="39"/>
      <c r="D427" s="209" t="s">
        <v>156</v>
      </c>
      <c r="E427" s="39"/>
      <c r="F427" s="210" t="s">
        <v>1057</v>
      </c>
      <c r="G427" s="39"/>
      <c r="H427" s="39"/>
      <c r="I427" s="211"/>
      <c r="J427" s="39"/>
      <c r="K427" s="39"/>
      <c r="L427" s="43"/>
      <c r="M427" s="212"/>
      <c r="N427" s="213"/>
      <c r="O427" s="83"/>
      <c r="P427" s="83"/>
      <c r="Q427" s="83"/>
      <c r="R427" s="83"/>
      <c r="S427" s="83"/>
      <c r="T427" s="84"/>
      <c r="U427" s="37"/>
      <c r="V427" s="37"/>
      <c r="W427" s="37"/>
      <c r="X427" s="37"/>
      <c r="Y427" s="37"/>
      <c r="Z427" s="37"/>
      <c r="AA427" s="37"/>
      <c r="AB427" s="37"/>
      <c r="AC427" s="37"/>
      <c r="AD427" s="37"/>
      <c r="AE427" s="37"/>
      <c r="AT427" s="16" t="s">
        <v>156</v>
      </c>
      <c r="AU427" s="16" t="s">
        <v>14</v>
      </c>
    </row>
    <row r="428" s="2" customFormat="1">
      <c r="A428" s="37"/>
      <c r="B428" s="38"/>
      <c r="C428" s="39"/>
      <c r="D428" s="214" t="s">
        <v>158</v>
      </c>
      <c r="E428" s="39"/>
      <c r="F428" s="215" t="s">
        <v>1058</v>
      </c>
      <c r="G428" s="39"/>
      <c r="H428" s="39"/>
      <c r="I428" s="211"/>
      <c r="J428" s="39"/>
      <c r="K428" s="39"/>
      <c r="L428" s="43"/>
      <c r="M428" s="212"/>
      <c r="N428" s="213"/>
      <c r="O428" s="83"/>
      <c r="P428" s="83"/>
      <c r="Q428" s="83"/>
      <c r="R428" s="83"/>
      <c r="S428" s="83"/>
      <c r="T428" s="84"/>
      <c r="U428" s="37"/>
      <c r="V428" s="37"/>
      <c r="W428" s="37"/>
      <c r="X428" s="37"/>
      <c r="Y428" s="37"/>
      <c r="Z428" s="37"/>
      <c r="AA428" s="37"/>
      <c r="AB428" s="37"/>
      <c r="AC428" s="37"/>
      <c r="AD428" s="37"/>
      <c r="AE428" s="37"/>
      <c r="AT428" s="16" t="s">
        <v>158</v>
      </c>
      <c r="AU428" s="16" t="s">
        <v>14</v>
      </c>
    </row>
    <row r="429" s="12" customFormat="1">
      <c r="A429" s="12"/>
      <c r="B429" s="216"/>
      <c r="C429" s="217"/>
      <c r="D429" s="209" t="s">
        <v>160</v>
      </c>
      <c r="E429" s="218" t="s">
        <v>19</v>
      </c>
      <c r="F429" s="219" t="s">
        <v>450</v>
      </c>
      <c r="G429" s="217"/>
      <c r="H429" s="218" t="s">
        <v>19</v>
      </c>
      <c r="I429" s="220"/>
      <c r="J429" s="217"/>
      <c r="K429" s="217"/>
      <c r="L429" s="221"/>
      <c r="M429" s="222"/>
      <c r="N429" s="223"/>
      <c r="O429" s="223"/>
      <c r="P429" s="223"/>
      <c r="Q429" s="223"/>
      <c r="R429" s="223"/>
      <c r="S429" s="223"/>
      <c r="T429" s="224"/>
      <c r="U429" s="12"/>
      <c r="V429" s="12"/>
      <c r="W429" s="12"/>
      <c r="X429" s="12"/>
      <c r="Y429" s="12"/>
      <c r="Z429" s="12"/>
      <c r="AA429" s="12"/>
      <c r="AB429" s="12"/>
      <c r="AC429" s="12"/>
      <c r="AD429" s="12"/>
      <c r="AE429" s="12"/>
      <c r="AT429" s="225" t="s">
        <v>160</v>
      </c>
      <c r="AU429" s="225" t="s">
        <v>14</v>
      </c>
      <c r="AV429" s="12" t="s">
        <v>14</v>
      </c>
      <c r="AW429" s="12" t="s">
        <v>35</v>
      </c>
      <c r="AX429" s="12" t="s">
        <v>76</v>
      </c>
      <c r="AY429" s="225" t="s">
        <v>149</v>
      </c>
    </row>
    <row r="430" s="13" customFormat="1">
      <c r="A430" s="13"/>
      <c r="B430" s="226"/>
      <c r="C430" s="227"/>
      <c r="D430" s="209" t="s">
        <v>160</v>
      </c>
      <c r="E430" s="228" t="s">
        <v>1059</v>
      </c>
      <c r="F430" s="229" t="s">
        <v>1060</v>
      </c>
      <c r="G430" s="227"/>
      <c r="H430" s="230">
        <v>17</v>
      </c>
      <c r="I430" s="231"/>
      <c r="J430" s="227"/>
      <c r="K430" s="227"/>
      <c r="L430" s="232"/>
      <c r="M430" s="233"/>
      <c r="N430" s="234"/>
      <c r="O430" s="234"/>
      <c r="P430" s="234"/>
      <c r="Q430" s="234"/>
      <c r="R430" s="234"/>
      <c r="S430" s="234"/>
      <c r="T430" s="235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36" t="s">
        <v>160</v>
      </c>
      <c r="AU430" s="236" t="s">
        <v>14</v>
      </c>
      <c r="AV430" s="13" t="s">
        <v>96</v>
      </c>
      <c r="AW430" s="13" t="s">
        <v>35</v>
      </c>
      <c r="AX430" s="13" t="s">
        <v>76</v>
      </c>
      <c r="AY430" s="236" t="s">
        <v>149</v>
      </c>
    </row>
    <row r="431" s="13" customFormat="1">
      <c r="A431" s="13"/>
      <c r="B431" s="226"/>
      <c r="C431" s="227"/>
      <c r="D431" s="209" t="s">
        <v>160</v>
      </c>
      <c r="E431" s="228" t="s">
        <v>1061</v>
      </c>
      <c r="F431" s="229" t="s">
        <v>1062</v>
      </c>
      <c r="G431" s="227"/>
      <c r="H431" s="230">
        <v>17</v>
      </c>
      <c r="I431" s="231"/>
      <c r="J431" s="227"/>
      <c r="K431" s="227"/>
      <c r="L431" s="232"/>
      <c r="M431" s="233"/>
      <c r="N431" s="234"/>
      <c r="O431" s="234"/>
      <c r="P431" s="234"/>
      <c r="Q431" s="234"/>
      <c r="R431" s="234"/>
      <c r="S431" s="234"/>
      <c r="T431" s="235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36" t="s">
        <v>160</v>
      </c>
      <c r="AU431" s="236" t="s">
        <v>14</v>
      </c>
      <c r="AV431" s="13" t="s">
        <v>96</v>
      </c>
      <c r="AW431" s="13" t="s">
        <v>35</v>
      </c>
      <c r="AX431" s="13" t="s">
        <v>14</v>
      </c>
      <c r="AY431" s="236" t="s">
        <v>149</v>
      </c>
    </row>
    <row r="432" s="2" customFormat="1" ht="24.15" customHeight="1">
      <c r="A432" s="37"/>
      <c r="B432" s="38"/>
      <c r="C432" s="196" t="s">
        <v>723</v>
      </c>
      <c r="D432" s="196" t="s">
        <v>150</v>
      </c>
      <c r="E432" s="197" t="s">
        <v>1063</v>
      </c>
      <c r="F432" s="198" t="s">
        <v>1064</v>
      </c>
      <c r="G432" s="199" t="s">
        <v>281</v>
      </c>
      <c r="H432" s="200">
        <v>30</v>
      </c>
      <c r="I432" s="201"/>
      <c r="J432" s="202">
        <f>ROUND(I432*H432,2)</f>
        <v>0</v>
      </c>
      <c r="K432" s="198" t="s">
        <v>19</v>
      </c>
      <c r="L432" s="43"/>
      <c r="M432" s="203" t="s">
        <v>19</v>
      </c>
      <c r="N432" s="204" t="s">
        <v>47</v>
      </c>
      <c r="O432" s="83"/>
      <c r="P432" s="205">
        <f>O432*H432</f>
        <v>0</v>
      </c>
      <c r="Q432" s="205">
        <v>0.042999999999999997</v>
      </c>
      <c r="R432" s="205">
        <f>Q432*H432</f>
        <v>1.2899999999999998</v>
      </c>
      <c r="S432" s="205">
        <v>0</v>
      </c>
      <c r="T432" s="206">
        <f>S432*H432</f>
        <v>0</v>
      </c>
      <c r="U432" s="37"/>
      <c r="V432" s="37"/>
      <c r="W432" s="37"/>
      <c r="X432" s="37"/>
      <c r="Y432" s="37"/>
      <c r="Z432" s="37"/>
      <c r="AA432" s="37"/>
      <c r="AB432" s="37"/>
      <c r="AC432" s="37"/>
      <c r="AD432" s="37"/>
      <c r="AE432" s="37"/>
      <c r="AR432" s="207" t="s">
        <v>148</v>
      </c>
      <c r="AT432" s="207" t="s">
        <v>150</v>
      </c>
      <c r="AU432" s="207" t="s">
        <v>14</v>
      </c>
      <c r="AY432" s="16" t="s">
        <v>149</v>
      </c>
      <c r="BE432" s="208">
        <f>IF(N432="základní",J432,0)</f>
        <v>0</v>
      </c>
      <c r="BF432" s="208">
        <f>IF(N432="snížená",J432,0)</f>
        <v>0</v>
      </c>
      <c r="BG432" s="208">
        <f>IF(N432="zákl. přenesená",J432,0)</f>
        <v>0</v>
      </c>
      <c r="BH432" s="208">
        <f>IF(N432="sníž. přenesená",J432,0)</f>
        <v>0</v>
      </c>
      <c r="BI432" s="208">
        <f>IF(N432="nulová",J432,0)</f>
        <v>0</v>
      </c>
      <c r="BJ432" s="16" t="s">
        <v>14</v>
      </c>
      <c r="BK432" s="208">
        <f>ROUND(I432*H432,2)</f>
        <v>0</v>
      </c>
      <c r="BL432" s="16" t="s">
        <v>148</v>
      </c>
      <c r="BM432" s="207" t="s">
        <v>1065</v>
      </c>
    </row>
    <row r="433" s="2" customFormat="1">
      <c r="A433" s="37"/>
      <c r="B433" s="38"/>
      <c r="C433" s="39"/>
      <c r="D433" s="209" t="s">
        <v>156</v>
      </c>
      <c r="E433" s="39"/>
      <c r="F433" s="210" t="s">
        <v>1064</v>
      </c>
      <c r="G433" s="39"/>
      <c r="H433" s="39"/>
      <c r="I433" s="211"/>
      <c r="J433" s="39"/>
      <c r="K433" s="39"/>
      <c r="L433" s="43"/>
      <c r="M433" s="212"/>
      <c r="N433" s="213"/>
      <c r="O433" s="83"/>
      <c r="P433" s="83"/>
      <c r="Q433" s="83"/>
      <c r="R433" s="83"/>
      <c r="S433" s="83"/>
      <c r="T433" s="84"/>
      <c r="U433" s="37"/>
      <c r="V433" s="37"/>
      <c r="W433" s="37"/>
      <c r="X433" s="37"/>
      <c r="Y433" s="37"/>
      <c r="Z433" s="37"/>
      <c r="AA433" s="37"/>
      <c r="AB433" s="37"/>
      <c r="AC433" s="37"/>
      <c r="AD433" s="37"/>
      <c r="AE433" s="37"/>
      <c r="AT433" s="16" t="s">
        <v>156</v>
      </c>
      <c r="AU433" s="16" t="s">
        <v>14</v>
      </c>
    </row>
    <row r="434" s="12" customFormat="1">
      <c r="A434" s="12"/>
      <c r="B434" s="216"/>
      <c r="C434" s="217"/>
      <c r="D434" s="209" t="s">
        <v>160</v>
      </c>
      <c r="E434" s="218" t="s">
        <v>19</v>
      </c>
      <c r="F434" s="219" t="s">
        <v>450</v>
      </c>
      <c r="G434" s="217"/>
      <c r="H434" s="218" t="s">
        <v>19</v>
      </c>
      <c r="I434" s="220"/>
      <c r="J434" s="217"/>
      <c r="K434" s="217"/>
      <c r="L434" s="221"/>
      <c r="M434" s="222"/>
      <c r="N434" s="223"/>
      <c r="O434" s="223"/>
      <c r="P434" s="223"/>
      <c r="Q434" s="223"/>
      <c r="R434" s="223"/>
      <c r="S434" s="223"/>
      <c r="T434" s="224"/>
      <c r="U434" s="12"/>
      <c r="V434" s="12"/>
      <c r="W434" s="12"/>
      <c r="X434" s="12"/>
      <c r="Y434" s="12"/>
      <c r="Z434" s="12"/>
      <c r="AA434" s="12"/>
      <c r="AB434" s="12"/>
      <c r="AC434" s="12"/>
      <c r="AD434" s="12"/>
      <c r="AE434" s="12"/>
      <c r="AT434" s="225" t="s">
        <v>160</v>
      </c>
      <c r="AU434" s="225" t="s">
        <v>14</v>
      </c>
      <c r="AV434" s="12" t="s">
        <v>14</v>
      </c>
      <c r="AW434" s="12" t="s">
        <v>35</v>
      </c>
      <c r="AX434" s="12" t="s">
        <v>76</v>
      </c>
      <c r="AY434" s="225" t="s">
        <v>149</v>
      </c>
    </row>
    <row r="435" s="13" customFormat="1">
      <c r="A435" s="13"/>
      <c r="B435" s="226"/>
      <c r="C435" s="227"/>
      <c r="D435" s="209" t="s">
        <v>160</v>
      </c>
      <c r="E435" s="228" t="s">
        <v>1066</v>
      </c>
      <c r="F435" s="229" t="s">
        <v>1067</v>
      </c>
      <c r="G435" s="227"/>
      <c r="H435" s="230">
        <v>30</v>
      </c>
      <c r="I435" s="231"/>
      <c r="J435" s="227"/>
      <c r="K435" s="227"/>
      <c r="L435" s="232"/>
      <c r="M435" s="233"/>
      <c r="N435" s="234"/>
      <c r="O435" s="234"/>
      <c r="P435" s="234"/>
      <c r="Q435" s="234"/>
      <c r="R435" s="234"/>
      <c r="S435" s="234"/>
      <c r="T435" s="235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36" t="s">
        <v>160</v>
      </c>
      <c r="AU435" s="236" t="s">
        <v>14</v>
      </c>
      <c r="AV435" s="13" t="s">
        <v>96</v>
      </c>
      <c r="AW435" s="13" t="s">
        <v>35</v>
      </c>
      <c r="AX435" s="13" t="s">
        <v>76</v>
      </c>
      <c r="AY435" s="236" t="s">
        <v>149</v>
      </c>
    </row>
    <row r="436" s="13" customFormat="1">
      <c r="A436" s="13"/>
      <c r="B436" s="226"/>
      <c r="C436" s="227"/>
      <c r="D436" s="209" t="s">
        <v>160</v>
      </c>
      <c r="E436" s="228" t="s">
        <v>1068</v>
      </c>
      <c r="F436" s="229" t="s">
        <v>1069</v>
      </c>
      <c r="G436" s="227"/>
      <c r="H436" s="230">
        <v>30</v>
      </c>
      <c r="I436" s="231"/>
      <c r="J436" s="227"/>
      <c r="K436" s="227"/>
      <c r="L436" s="232"/>
      <c r="M436" s="233"/>
      <c r="N436" s="234"/>
      <c r="O436" s="234"/>
      <c r="P436" s="234"/>
      <c r="Q436" s="234"/>
      <c r="R436" s="234"/>
      <c r="S436" s="234"/>
      <c r="T436" s="235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36" t="s">
        <v>160</v>
      </c>
      <c r="AU436" s="236" t="s">
        <v>14</v>
      </c>
      <c r="AV436" s="13" t="s">
        <v>96</v>
      </c>
      <c r="AW436" s="13" t="s">
        <v>35</v>
      </c>
      <c r="AX436" s="13" t="s">
        <v>14</v>
      </c>
      <c r="AY436" s="236" t="s">
        <v>149</v>
      </c>
    </row>
    <row r="437" s="2" customFormat="1" ht="16.5" customHeight="1">
      <c r="A437" s="37"/>
      <c r="B437" s="38"/>
      <c r="C437" s="196" t="s">
        <v>735</v>
      </c>
      <c r="D437" s="196" t="s">
        <v>150</v>
      </c>
      <c r="E437" s="197" t="s">
        <v>1070</v>
      </c>
      <c r="F437" s="198" t="s">
        <v>1071</v>
      </c>
      <c r="G437" s="199" t="s">
        <v>439</v>
      </c>
      <c r="H437" s="200">
        <v>15</v>
      </c>
      <c r="I437" s="201"/>
      <c r="J437" s="202">
        <f>ROUND(I437*H437,2)</f>
        <v>0</v>
      </c>
      <c r="K437" s="198" t="s">
        <v>154</v>
      </c>
      <c r="L437" s="43"/>
      <c r="M437" s="203" t="s">
        <v>19</v>
      </c>
      <c r="N437" s="204" t="s">
        <v>47</v>
      </c>
      <c r="O437" s="83"/>
      <c r="P437" s="205">
        <f>O437*H437</f>
        <v>0</v>
      </c>
      <c r="Q437" s="205">
        <v>0</v>
      </c>
      <c r="R437" s="205">
        <f>Q437*H437</f>
        <v>0</v>
      </c>
      <c r="S437" s="205">
        <v>0</v>
      </c>
      <c r="T437" s="206">
        <f>S437*H437</f>
        <v>0</v>
      </c>
      <c r="U437" s="37"/>
      <c r="V437" s="37"/>
      <c r="W437" s="37"/>
      <c r="X437" s="37"/>
      <c r="Y437" s="37"/>
      <c r="Z437" s="37"/>
      <c r="AA437" s="37"/>
      <c r="AB437" s="37"/>
      <c r="AC437" s="37"/>
      <c r="AD437" s="37"/>
      <c r="AE437" s="37"/>
      <c r="AR437" s="207" t="s">
        <v>148</v>
      </c>
      <c r="AT437" s="207" t="s">
        <v>150</v>
      </c>
      <c r="AU437" s="207" t="s">
        <v>14</v>
      </c>
      <c r="AY437" s="16" t="s">
        <v>149</v>
      </c>
      <c r="BE437" s="208">
        <f>IF(N437="základní",J437,0)</f>
        <v>0</v>
      </c>
      <c r="BF437" s="208">
        <f>IF(N437="snížená",J437,0)</f>
        <v>0</v>
      </c>
      <c r="BG437" s="208">
        <f>IF(N437="zákl. přenesená",J437,0)</f>
        <v>0</v>
      </c>
      <c r="BH437" s="208">
        <f>IF(N437="sníž. přenesená",J437,0)</f>
        <v>0</v>
      </c>
      <c r="BI437" s="208">
        <f>IF(N437="nulová",J437,0)</f>
        <v>0</v>
      </c>
      <c r="BJ437" s="16" t="s">
        <v>14</v>
      </c>
      <c r="BK437" s="208">
        <f>ROUND(I437*H437,2)</f>
        <v>0</v>
      </c>
      <c r="BL437" s="16" t="s">
        <v>148</v>
      </c>
      <c r="BM437" s="207" t="s">
        <v>1072</v>
      </c>
    </row>
    <row r="438" s="2" customFormat="1">
      <c r="A438" s="37"/>
      <c r="B438" s="38"/>
      <c r="C438" s="39"/>
      <c r="D438" s="209" t="s">
        <v>156</v>
      </c>
      <c r="E438" s="39"/>
      <c r="F438" s="210" t="s">
        <v>1073</v>
      </c>
      <c r="G438" s="39"/>
      <c r="H438" s="39"/>
      <c r="I438" s="211"/>
      <c r="J438" s="39"/>
      <c r="K438" s="39"/>
      <c r="L438" s="43"/>
      <c r="M438" s="212"/>
      <c r="N438" s="213"/>
      <c r="O438" s="83"/>
      <c r="P438" s="83"/>
      <c r="Q438" s="83"/>
      <c r="R438" s="83"/>
      <c r="S438" s="83"/>
      <c r="T438" s="84"/>
      <c r="U438" s="37"/>
      <c r="V438" s="37"/>
      <c r="W438" s="37"/>
      <c r="X438" s="37"/>
      <c r="Y438" s="37"/>
      <c r="Z438" s="37"/>
      <c r="AA438" s="37"/>
      <c r="AB438" s="37"/>
      <c r="AC438" s="37"/>
      <c r="AD438" s="37"/>
      <c r="AE438" s="37"/>
      <c r="AT438" s="16" t="s">
        <v>156</v>
      </c>
      <c r="AU438" s="16" t="s">
        <v>14</v>
      </c>
    </row>
    <row r="439" s="2" customFormat="1">
      <c r="A439" s="37"/>
      <c r="B439" s="38"/>
      <c r="C439" s="39"/>
      <c r="D439" s="214" t="s">
        <v>158</v>
      </c>
      <c r="E439" s="39"/>
      <c r="F439" s="215" t="s">
        <v>1074</v>
      </c>
      <c r="G439" s="39"/>
      <c r="H439" s="39"/>
      <c r="I439" s="211"/>
      <c r="J439" s="39"/>
      <c r="K439" s="39"/>
      <c r="L439" s="43"/>
      <c r="M439" s="212"/>
      <c r="N439" s="213"/>
      <c r="O439" s="83"/>
      <c r="P439" s="83"/>
      <c r="Q439" s="83"/>
      <c r="R439" s="83"/>
      <c r="S439" s="83"/>
      <c r="T439" s="84"/>
      <c r="U439" s="37"/>
      <c r="V439" s="37"/>
      <c r="W439" s="37"/>
      <c r="X439" s="37"/>
      <c r="Y439" s="37"/>
      <c r="Z439" s="37"/>
      <c r="AA439" s="37"/>
      <c r="AB439" s="37"/>
      <c r="AC439" s="37"/>
      <c r="AD439" s="37"/>
      <c r="AE439" s="37"/>
      <c r="AT439" s="16" t="s">
        <v>158</v>
      </c>
      <c r="AU439" s="16" t="s">
        <v>14</v>
      </c>
    </row>
    <row r="440" s="12" customFormat="1">
      <c r="A440" s="12"/>
      <c r="B440" s="216"/>
      <c r="C440" s="217"/>
      <c r="D440" s="209" t="s">
        <v>160</v>
      </c>
      <c r="E440" s="218" t="s">
        <v>19</v>
      </c>
      <c r="F440" s="219" t="s">
        <v>450</v>
      </c>
      <c r="G440" s="217"/>
      <c r="H440" s="218" t="s">
        <v>19</v>
      </c>
      <c r="I440" s="220"/>
      <c r="J440" s="217"/>
      <c r="K440" s="217"/>
      <c r="L440" s="221"/>
      <c r="M440" s="222"/>
      <c r="N440" s="223"/>
      <c r="O440" s="223"/>
      <c r="P440" s="223"/>
      <c r="Q440" s="223"/>
      <c r="R440" s="223"/>
      <c r="S440" s="223"/>
      <c r="T440" s="224"/>
      <c r="U440" s="12"/>
      <c r="V440" s="12"/>
      <c r="W440" s="12"/>
      <c r="X440" s="12"/>
      <c r="Y440" s="12"/>
      <c r="Z440" s="12"/>
      <c r="AA440" s="12"/>
      <c r="AB440" s="12"/>
      <c r="AC440" s="12"/>
      <c r="AD440" s="12"/>
      <c r="AE440" s="12"/>
      <c r="AT440" s="225" t="s">
        <v>160</v>
      </c>
      <c r="AU440" s="225" t="s">
        <v>14</v>
      </c>
      <c r="AV440" s="12" t="s">
        <v>14</v>
      </c>
      <c r="AW440" s="12" t="s">
        <v>35</v>
      </c>
      <c r="AX440" s="12" t="s">
        <v>76</v>
      </c>
      <c r="AY440" s="225" t="s">
        <v>149</v>
      </c>
    </row>
    <row r="441" s="13" customFormat="1">
      <c r="A441" s="13"/>
      <c r="B441" s="226"/>
      <c r="C441" s="227"/>
      <c r="D441" s="209" t="s">
        <v>160</v>
      </c>
      <c r="E441" s="228" t="s">
        <v>1075</v>
      </c>
      <c r="F441" s="229" t="s">
        <v>1076</v>
      </c>
      <c r="G441" s="227"/>
      <c r="H441" s="230">
        <v>15</v>
      </c>
      <c r="I441" s="231"/>
      <c r="J441" s="227"/>
      <c r="K441" s="227"/>
      <c r="L441" s="232"/>
      <c r="M441" s="233"/>
      <c r="N441" s="234"/>
      <c r="O441" s="234"/>
      <c r="P441" s="234"/>
      <c r="Q441" s="234"/>
      <c r="R441" s="234"/>
      <c r="S441" s="234"/>
      <c r="T441" s="235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36" t="s">
        <v>160</v>
      </c>
      <c r="AU441" s="236" t="s">
        <v>14</v>
      </c>
      <c r="AV441" s="13" t="s">
        <v>96</v>
      </c>
      <c r="AW441" s="13" t="s">
        <v>35</v>
      </c>
      <c r="AX441" s="13" t="s">
        <v>76</v>
      </c>
      <c r="AY441" s="236" t="s">
        <v>149</v>
      </c>
    </row>
    <row r="442" s="13" customFormat="1">
      <c r="A442" s="13"/>
      <c r="B442" s="226"/>
      <c r="C442" s="227"/>
      <c r="D442" s="209" t="s">
        <v>160</v>
      </c>
      <c r="E442" s="228" t="s">
        <v>1077</v>
      </c>
      <c r="F442" s="229" t="s">
        <v>1078</v>
      </c>
      <c r="G442" s="227"/>
      <c r="H442" s="230">
        <v>15</v>
      </c>
      <c r="I442" s="231"/>
      <c r="J442" s="227"/>
      <c r="K442" s="227"/>
      <c r="L442" s="232"/>
      <c r="M442" s="233"/>
      <c r="N442" s="234"/>
      <c r="O442" s="234"/>
      <c r="P442" s="234"/>
      <c r="Q442" s="234"/>
      <c r="R442" s="234"/>
      <c r="S442" s="234"/>
      <c r="T442" s="235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36" t="s">
        <v>160</v>
      </c>
      <c r="AU442" s="236" t="s">
        <v>14</v>
      </c>
      <c r="AV442" s="13" t="s">
        <v>96</v>
      </c>
      <c r="AW442" s="13" t="s">
        <v>35</v>
      </c>
      <c r="AX442" s="13" t="s">
        <v>14</v>
      </c>
      <c r="AY442" s="236" t="s">
        <v>149</v>
      </c>
    </row>
    <row r="443" s="2" customFormat="1" ht="16.5" customHeight="1">
      <c r="A443" s="37"/>
      <c r="B443" s="38"/>
      <c r="C443" s="237" t="s">
        <v>745</v>
      </c>
      <c r="D443" s="237" t="s">
        <v>281</v>
      </c>
      <c r="E443" s="238" t="s">
        <v>1079</v>
      </c>
      <c r="F443" s="239" t="s">
        <v>1080</v>
      </c>
      <c r="G443" s="240" t="s">
        <v>281</v>
      </c>
      <c r="H443" s="241">
        <v>15</v>
      </c>
      <c r="I443" s="242"/>
      <c r="J443" s="243">
        <f>ROUND(I443*H443,2)</f>
        <v>0</v>
      </c>
      <c r="K443" s="239" t="s">
        <v>154</v>
      </c>
      <c r="L443" s="244"/>
      <c r="M443" s="245" t="s">
        <v>19</v>
      </c>
      <c r="N443" s="246" t="s">
        <v>47</v>
      </c>
      <c r="O443" s="83"/>
      <c r="P443" s="205">
        <f>O443*H443</f>
        <v>0</v>
      </c>
      <c r="Q443" s="205">
        <v>0.0012800000000000001</v>
      </c>
      <c r="R443" s="205">
        <f>Q443*H443</f>
        <v>0.019200000000000002</v>
      </c>
      <c r="S443" s="205">
        <v>0</v>
      </c>
      <c r="T443" s="206">
        <f>S443*H443</f>
        <v>0</v>
      </c>
      <c r="U443" s="37"/>
      <c r="V443" s="37"/>
      <c r="W443" s="37"/>
      <c r="X443" s="37"/>
      <c r="Y443" s="37"/>
      <c r="Z443" s="37"/>
      <c r="AA443" s="37"/>
      <c r="AB443" s="37"/>
      <c r="AC443" s="37"/>
      <c r="AD443" s="37"/>
      <c r="AE443" s="37"/>
      <c r="AR443" s="207" t="s">
        <v>222</v>
      </c>
      <c r="AT443" s="207" t="s">
        <v>281</v>
      </c>
      <c r="AU443" s="207" t="s">
        <v>14</v>
      </c>
      <c r="AY443" s="16" t="s">
        <v>149</v>
      </c>
      <c r="BE443" s="208">
        <f>IF(N443="základní",J443,0)</f>
        <v>0</v>
      </c>
      <c r="BF443" s="208">
        <f>IF(N443="snížená",J443,0)</f>
        <v>0</v>
      </c>
      <c r="BG443" s="208">
        <f>IF(N443="zákl. přenesená",J443,0)</f>
        <v>0</v>
      </c>
      <c r="BH443" s="208">
        <f>IF(N443="sníž. přenesená",J443,0)</f>
        <v>0</v>
      </c>
      <c r="BI443" s="208">
        <f>IF(N443="nulová",J443,0)</f>
        <v>0</v>
      </c>
      <c r="BJ443" s="16" t="s">
        <v>14</v>
      </c>
      <c r="BK443" s="208">
        <f>ROUND(I443*H443,2)</f>
        <v>0</v>
      </c>
      <c r="BL443" s="16" t="s">
        <v>148</v>
      </c>
      <c r="BM443" s="207" t="s">
        <v>1081</v>
      </c>
    </row>
    <row r="444" s="2" customFormat="1">
      <c r="A444" s="37"/>
      <c r="B444" s="38"/>
      <c r="C444" s="39"/>
      <c r="D444" s="209" t="s">
        <v>156</v>
      </c>
      <c r="E444" s="39"/>
      <c r="F444" s="210" t="s">
        <v>1080</v>
      </c>
      <c r="G444" s="39"/>
      <c r="H444" s="39"/>
      <c r="I444" s="211"/>
      <c r="J444" s="39"/>
      <c r="K444" s="39"/>
      <c r="L444" s="43"/>
      <c r="M444" s="212"/>
      <c r="N444" s="213"/>
      <c r="O444" s="83"/>
      <c r="P444" s="83"/>
      <c r="Q444" s="83"/>
      <c r="R444" s="83"/>
      <c r="S444" s="83"/>
      <c r="T444" s="84"/>
      <c r="U444" s="37"/>
      <c r="V444" s="37"/>
      <c r="W444" s="37"/>
      <c r="X444" s="37"/>
      <c r="Y444" s="37"/>
      <c r="Z444" s="37"/>
      <c r="AA444" s="37"/>
      <c r="AB444" s="37"/>
      <c r="AC444" s="37"/>
      <c r="AD444" s="37"/>
      <c r="AE444" s="37"/>
      <c r="AT444" s="16" t="s">
        <v>156</v>
      </c>
      <c r="AU444" s="16" t="s">
        <v>14</v>
      </c>
    </row>
    <row r="445" s="2" customFormat="1" ht="16.5" customHeight="1">
      <c r="A445" s="37"/>
      <c r="B445" s="38"/>
      <c r="C445" s="196" t="s">
        <v>755</v>
      </c>
      <c r="D445" s="196" t="s">
        <v>150</v>
      </c>
      <c r="E445" s="197" t="s">
        <v>1082</v>
      </c>
      <c r="F445" s="198" t="s">
        <v>1083</v>
      </c>
      <c r="G445" s="199" t="s">
        <v>439</v>
      </c>
      <c r="H445" s="200">
        <v>17</v>
      </c>
      <c r="I445" s="201"/>
      <c r="J445" s="202">
        <f>ROUND(I445*H445,2)</f>
        <v>0</v>
      </c>
      <c r="K445" s="198" t="s">
        <v>154</v>
      </c>
      <c r="L445" s="43"/>
      <c r="M445" s="203" t="s">
        <v>19</v>
      </c>
      <c r="N445" s="204" t="s">
        <v>47</v>
      </c>
      <c r="O445" s="83"/>
      <c r="P445" s="205">
        <f>O445*H445</f>
        <v>0</v>
      </c>
      <c r="Q445" s="205">
        <v>0</v>
      </c>
      <c r="R445" s="205">
        <f>Q445*H445</f>
        <v>0</v>
      </c>
      <c r="S445" s="205">
        <v>0</v>
      </c>
      <c r="T445" s="206">
        <f>S445*H445</f>
        <v>0</v>
      </c>
      <c r="U445" s="37"/>
      <c r="V445" s="37"/>
      <c r="W445" s="37"/>
      <c r="X445" s="37"/>
      <c r="Y445" s="37"/>
      <c r="Z445" s="37"/>
      <c r="AA445" s="37"/>
      <c r="AB445" s="37"/>
      <c r="AC445" s="37"/>
      <c r="AD445" s="37"/>
      <c r="AE445" s="37"/>
      <c r="AR445" s="207" t="s">
        <v>148</v>
      </c>
      <c r="AT445" s="207" t="s">
        <v>150</v>
      </c>
      <c r="AU445" s="207" t="s">
        <v>14</v>
      </c>
      <c r="AY445" s="16" t="s">
        <v>149</v>
      </c>
      <c r="BE445" s="208">
        <f>IF(N445="základní",J445,0)</f>
        <v>0</v>
      </c>
      <c r="BF445" s="208">
        <f>IF(N445="snížená",J445,0)</f>
        <v>0</v>
      </c>
      <c r="BG445" s="208">
        <f>IF(N445="zákl. přenesená",J445,0)</f>
        <v>0</v>
      </c>
      <c r="BH445" s="208">
        <f>IF(N445="sníž. přenesená",J445,0)</f>
        <v>0</v>
      </c>
      <c r="BI445" s="208">
        <f>IF(N445="nulová",J445,0)</f>
        <v>0</v>
      </c>
      <c r="BJ445" s="16" t="s">
        <v>14</v>
      </c>
      <c r="BK445" s="208">
        <f>ROUND(I445*H445,2)</f>
        <v>0</v>
      </c>
      <c r="BL445" s="16" t="s">
        <v>148</v>
      </c>
      <c r="BM445" s="207" t="s">
        <v>1084</v>
      </c>
    </row>
    <row r="446" s="2" customFormat="1">
      <c r="A446" s="37"/>
      <c r="B446" s="38"/>
      <c r="C446" s="39"/>
      <c r="D446" s="209" t="s">
        <v>156</v>
      </c>
      <c r="E446" s="39"/>
      <c r="F446" s="210" t="s">
        <v>1085</v>
      </c>
      <c r="G446" s="39"/>
      <c r="H446" s="39"/>
      <c r="I446" s="211"/>
      <c r="J446" s="39"/>
      <c r="K446" s="39"/>
      <c r="L446" s="43"/>
      <c r="M446" s="212"/>
      <c r="N446" s="213"/>
      <c r="O446" s="83"/>
      <c r="P446" s="83"/>
      <c r="Q446" s="83"/>
      <c r="R446" s="83"/>
      <c r="S446" s="83"/>
      <c r="T446" s="84"/>
      <c r="U446" s="37"/>
      <c r="V446" s="37"/>
      <c r="W446" s="37"/>
      <c r="X446" s="37"/>
      <c r="Y446" s="37"/>
      <c r="Z446" s="37"/>
      <c r="AA446" s="37"/>
      <c r="AB446" s="37"/>
      <c r="AC446" s="37"/>
      <c r="AD446" s="37"/>
      <c r="AE446" s="37"/>
      <c r="AT446" s="16" t="s">
        <v>156</v>
      </c>
      <c r="AU446" s="16" t="s">
        <v>14</v>
      </c>
    </row>
    <row r="447" s="2" customFormat="1">
      <c r="A447" s="37"/>
      <c r="B447" s="38"/>
      <c r="C447" s="39"/>
      <c r="D447" s="214" t="s">
        <v>158</v>
      </c>
      <c r="E447" s="39"/>
      <c r="F447" s="215" t="s">
        <v>1086</v>
      </c>
      <c r="G447" s="39"/>
      <c r="H447" s="39"/>
      <c r="I447" s="211"/>
      <c r="J447" s="39"/>
      <c r="K447" s="39"/>
      <c r="L447" s="43"/>
      <c r="M447" s="212"/>
      <c r="N447" s="213"/>
      <c r="O447" s="83"/>
      <c r="P447" s="83"/>
      <c r="Q447" s="83"/>
      <c r="R447" s="83"/>
      <c r="S447" s="83"/>
      <c r="T447" s="84"/>
      <c r="U447" s="37"/>
      <c r="V447" s="37"/>
      <c r="W447" s="37"/>
      <c r="X447" s="37"/>
      <c r="Y447" s="37"/>
      <c r="Z447" s="37"/>
      <c r="AA447" s="37"/>
      <c r="AB447" s="37"/>
      <c r="AC447" s="37"/>
      <c r="AD447" s="37"/>
      <c r="AE447" s="37"/>
      <c r="AT447" s="16" t="s">
        <v>158</v>
      </c>
      <c r="AU447" s="16" t="s">
        <v>14</v>
      </c>
    </row>
    <row r="448" s="12" customFormat="1">
      <c r="A448" s="12"/>
      <c r="B448" s="216"/>
      <c r="C448" s="217"/>
      <c r="D448" s="209" t="s">
        <v>160</v>
      </c>
      <c r="E448" s="218" t="s">
        <v>19</v>
      </c>
      <c r="F448" s="219" t="s">
        <v>450</v>
      </c>
      <c r="G448" s="217"/>
      <c r="H448" s="218" t="s">
        <v>19</v>
      </c>
      <c r="I448" s="220"/>
      <c r="J448" s="217"/>
      <c r="K448" s="217"/>
      <c r="L448" s="221"/>
      <c r="M448" s="222"/>
      <c r="N448" s="223"/>
      <c r="O448" s="223"/>
      <c r="P448" s="223"/>
      <c r="Q448" s="223"/>
      <c r="R448" s="223"/>
      <c r="S448" s="223"/>
      <c r="T448" s="224"/>
      <c r="U448" s="12"/>
      <c r="V448" s="12"/>
      <c r="W448" s="12"/>
      <c r="X448" s="12"/>
      <c r="Y448" s="12"/>
      <c r="Z448" s="12"/>
      <c r="AA448" s="12"/>
      <c r="AB448" s="12"/>
      <c r="AC448" s="12"/>
      <c r="AD448" s="12"/>
      <c r="AE448" s="12"/>
      <c r="AT448" s="225" t="s">
        <v>160</v>
      </c>
      <c r="AU448" s="225" t="s">
        <v>14</v>
      </c>
      <c r="AV448" s="12" t="s">
        <v>14</v>
      </c>
      <c r="AW448" s="12" t="s">
        <v>35</v>
      </c>
      <c r="AX448" s="12" t="s">
        <v>76</v>
      </c>
      <c r="AY448" s="225" t="s">
        <v>149</v>
      </c>
    </row>
    <row r="449" s="13" customFormat="1">
      <c r="A449" s="13"/>
      <c r="B449" s="226"/>
      <c r="C449" s="227"/>
      <c r="D449" s="209" t="s">
        <v>160</v>
      </c>
      <c r="E449" s="228" t="s">
        <v>788</v>
      </c>
      <c r="F449" s="229" t="s">
        <v>1087</v>
      </c>
      <c r="G449" s="227"/>
      <c r="H449" s="230">
        <v>17</v>
      </c>
      <c r="I449" s="231"/>
      <c r="J449" s="227"/>
      <c r="K449" s="227"/>
      <c r="L449" s="232"/>
      <c r="M449" s="233"/>
      <c r="N449" s="234"/>
      <c r="O449" s="234"/>
      <c r="P449" s="234"/>
      <c r="Q449" s="234"/>
      <c r="R449" s="234"/>
      <c r="S449" s="234"/>
      <c r="T449" s="235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36" t="s">
        <v>160</v>
      </c>
      <c r="AU449" s="236" t="s">
        <v>14</v>
      </c>
      <c r="AV449" s="13" t="s">
        <v>96</v>
      </c>
      <c r="AW449" s="13" t="s">
        <v>35</v>
      </c>
      <c r="AX449" s="13" t="s">
        <v>76</v>
      </c>
      <c r="AY449" s="236" t="s">
        <v>149</v>
      </c>
    </row>
    <row r="450" s="13" customFormat="1">
      <c r="A450" s="13"/>
      <c r="B450" s="226"/>
      <c r="C450" s="227"/>
      <c r="D450" s="209" t="s">
        <v>160</v>
      </c>
      <c r="E450" s="228" t="s">
        <v>1088</v>
      </c>
      <c r="F450" s="229" t="s">
        <v>1089</v>
      </c>
      <c r="G450" s="227"/>
      <c r="H450" s="230">
        <v>17</v>
      </c>
      <c r="I450" s="231"/>
      <c r="J450" s="227"/>
      <c r="K450" s="227"/>
      <c r="L450" s="232"/>
      <c r="M450" s="233"/>
      <c r="N450" s="234"/>
      <c r="O450" s="234"/>
      <c r="P450" s="234"/>
      <c r="Q450" s="234"/>
      <c r="R450" s="234"/>
      <c r="S450" s="234"/>
      <c r="T450" s="235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36" t="s">
        <v>160</v>
      </c>
      <c r="AU450" s="236" t="s">
        <v>14</v>
      </c>
      <c r="AV450" s="13" t="s">
        <v>96</v>
      </c>
      <c r="AW450" s="13" t="s">
        <v>35</v>
      </c>
      <c r="AX450" s="13" t="s">
        <v>14</v>
      </c>
      <c r="AY450" s="236" t="s">
        <v>149</v>
      </c>
    </row>
    <row r="451" s="2" customFormat="1" ht="16.5" customHeight="1">
      <c r="A451" s="37"/>
      <c r="B451" s="38"/>
      <c r="C451" s="237" t="s">
        <v>764</v>
      </c>
      <c r="D451" s="237" t="s">
        <v>281</v>
      </c>
      <c r="E451" s="238" t="s">
        <v>1090</v>
      </c>
      <c r="F451" s="239" t="s">
        <v>1091</v>
      </c>
      <c r="G451" s="240" t="s">
        <v>284</v>
      </c>
      <c r="H451" s="241">
        <v>33.659999999999997</v>
      </c>
      <c r="I451" s="242"/>
      <c r="J451" s="243">
        <f>ROUND(I451*H451,2)</f>
        <v>0</v>
      </c>
      <c r="K451" s="239" t="s">
        <v>154</v>
      </c>
      <c r="L451" s="244"/>
      <c r="M451" s="245" t="s">
        <v>19</v>
      </c>
      <c r="N451" s="246" t="s">
        <v>47</v>
      </c>
      <c r="O451" s="83"/>
      <c r="P451" s="205">
        <f>O451*H451</f>
        <v>0</v>
      </c>
      <c r="Q451" s="205">
        <v>1</v>
      </c>
      <c r="R451" s="205">
        <f>Q451*H451</f>
        <v>33.659999999999997</v>
      </c>
      <c r="S451" s="205">
        <v>0</v>
      </c>
      <c r="T451" s="206">
        <f>S451*H451</f>
        <v>0</v>
      </c>
      <c r="U451" s="37"/>
      <c r="V451" s="37"/>
      <c r="W451" s="37"/>
      <c r="X451" s="37"/>
      <c r="Y451" s="37"/>
      <c r="Z451" s="37"/>
      <c r="AA451" s="37"/>
      <c r="AB451" s="37"/>
      <c r="AC451" s="37"/>
      <c r="AD451" s="37"/>
      <c r="AE451" s="37"/>
      <c r="AR451" s="207" t="s">
        <v>222</v>
      </c>
      <c r="AT451" s="207" t="s">
        <v>281</v>
      </c>
      <c r="AU451" s="207" t="s">
        <v>14</v>
      </c>
      <c r="AY451" s="16" t="s">
        <v>149</v>
      </c>
      <c r="BE451" s="208">
        <f>IF(N451="základní",J451,0)</f>
        <v>0</v>
      </c>
      <c r="BF451" s="208">
        <f>IF(N451="snížená",J451,0)</f>
        <v>0</v>
      </c>
      <c r="BG451" s="208">
        <f>IF(N451="zákl. přenesená",J451,0)</f>
        <v>0</v>
      </c>
      <c r="BH451" s="208">
        <f>IF(N451="sníž. přenesená",J451,0)</f>
        <v>0</v>
      </c>
      <c r="BI451" s="208">
        <f>IF(N451="nulová",J451,0)</f>
        <v>0</v>
      </c>
      <c r="BJ451" s="16" t="s">
        <v>14</v>
      </c>
      <c r="BK451" s="208">
        <f>ROUND(I451*H451,2)</f>
        <v>0</v>
      </c>
      <c r="BL451" s="16" t="s">
        <v>148</v>
      </c>
      <c r="BM451" s="207" t="s">
        <v>1092</v>
      </c>
    </row>
    <row r="452" s="2" customFormat="1">
      <c r="A452" s="37"/>
      <c r="B452" s="38"/>
      <c r="C452" s="39"/>
      <c r="D452" s="209" t="s">
        <v>156</v>
      </c>
      <c r="E452" s="39"/>
      <c r="F452" s="210" t="s">
        <v>1091</v>
      </c>
      <c r="G452" s="39"/>
      <c r="H452" s="39"/>
      <c r="I452" s="211"/>
      <c r="J452" s="39"/>
      <c r="K452" s="39"/>
      <c r="L452" s="43"/>
      <c r="M452" s="212"/>
      <c r="N452" s="213"/>
      <c r="O452" s="83"/>
      <c r="P452" s="83"/>
      <c r="Q452" s="83"/>
      <c r="R452" s="83"/>
      <c r="S452" s="83"/>
      <c r="T452" s="84"/>
      <c r="U452" s="37"/>
      <c r="V452" s="37"/>
      <c r="W452" s="37"/>
      <c r="X452" s="37"/>
      <c r="Y452" s="37"/>
      <c r="Z452" s="37"/>
      <c r="AA452" s="37"/>
      <c r="AB452" s="37"/>
      <c r="AC452" s="37"/>
      <c r="AD452" s="37"/>
      <c r="AE452" s="37"/>
      <c r="AT452" s="16" t="s">
        <v>156</v>
      </c>
      <c r="AU452" s="16" t="s">
        <v>14</v>
      </c>
    </row>
    <row r="453" s="12" customFormat="1">
      <c r="A453" s="12"/>
      <c r="B453" s="216"/>
      <c r="C453" s="217"/>
      <c r="D453" s="209" t="s">
        <v>160</v>
      </c>
      <c r="E453" s="218" t="s">
        <v>19</v>
      </c>
      <c r="F453" s="219" t="s">
        <v>450</v>
      </c>
      <c r="G453" s="217"/>
      <c r="H453" s="218" t="s">
        <v>19</v>
      </c>
      <c r="I453" s="220"/>
      <c r="J453" s="217"/>
      <c r="K453" s="217"/>
      <c r="L453" s="221"/>
      <c r="M453" s="222"/>
      <c r="N453" s="223"/>
      <c r="O453" s="223"/>
      <c r="P453" s="223"/>
      <c r="Q453" s="223"/>
      <c r="R453" s="223"/>
      <c r="S453" s="223"/>
      <c r="T453" s="224"/>
      <c r="U453" s="12"/>
      <c r="V453" s="12"/>
      <c r="W453" s="12"/>
      <c r="X453" s="12"/>
      <c r="Y453" s="12"/>
      <c r="Z453" s="12"/>
      <c r="AA453" s="12"/>
      <c r="AB453" s="12"/>
      <c r="AC453" s="12"/>
      <c r="AD453" s="12"/>
      <c r="AE453" s="12"/>
      <c r="AT453" s="225" t="s">
        <v>160</v>
      </c>
      <c r="AU453" s="225" t="s">
        <v>14</v>
      </c>
      <c r="AV453" s="12" t="s">
        <v>14</v>
      </c>
      <c r="AW453" s="12" t="s">
        <v>35</v>
      </c>
      <c r="AX453" s="12" t="s">
        <v>76</v>
      </c>
      <c r="AY453" s="225" t="s">
        <v>149</v>
      </c>
    </row>
    <row r="454" s="13" customFormat="1">
      <c r="A454" s="13"/>
      <c r="B454" s="226"/>
      <c r="C454" s="227"/>
      <c r="D454" s="209" t="s">
        <v>160</v>
      </c>
      <c r="E454" s="228" t="s">
        <v>790</v>
      </c>
      <c r="F454" s="229" t="s">
        <v>1093</v>
      </c>
      <c r="G454" s="227"/>
      <c r="H454" s="230">
        <v>33.659999999999997</v>
      </c>
      <c r="I454" s="231"/>
      <c r="J454" s="227"/>
      <c r="K454" s="227"/>
      <c r="L454" s="232"/>
      <c r="M454" s="233"/>
      <c r="N454" s="234"/>
      <c r="O454" s="234"/>
      <c r="P454" s="234"/>
      <c r="Q454" s="234"/>
      <c r="R454" s="234"/>
      <c r="S454" s="234"/>
      <c r="T454" s="235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36" t="s">
        <v>160</v>
      </c>
      <c r="AU454" s="236" t="s">
        <v>14</v>
      </c>
      <c r="AV454" s="13" t="s">
        <v>96</v>
      </c>
      <c r="AW454" s="13" t="s">
        <v>35</v>
      </c>
      <c r="AX454" s="13" t="s">
        <v>76</v>
      </c>
      <c r="AY454" s="236" t="s">
        <v>149</v>
      </c>
    </row>
    <row r="455" s="13" customFormat="1">
      <c r="A455" s="13"/>
      <c r="B455" s="226"/>
      <c r="C455" s="227"/>
      <c r="D455" s="209" t="s">
        <v>160</v>
      </c>
      <c r="E455" s="228" t="s">
        <v>1094</v>
      </c>
      <c r="F455" s="229" t="s">
        <v>1095</v>
      </c>
      <c r="G455" s="227"/>
      <c r="H455" s="230">
        <v>33.659999999999997</v>
      </c>
      <c r="I455" s="231"/>
      <c r="J455" s="227"/>
      <c r="K455" s="227"/>
      <c r="L455" s="232"/>
      <c r="M455" s="233"/>
      <c r="N455" s="234"/>
      <c r="O455" s="234"/>
      <c r="P455" s="234"/>
      <c r="Q455" s="234"/>
      <c r="R455" s="234"/>
      <c r="S455" s="234"/>
      <c r="T455" s="235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36" t="s">
        <v>160</v>
      </c>
      <c r="AU455" s="236" t="s">
        <v>14</v>
      </c>
      <c r="AV455" s="13" t="s">
        <v>96</v>
      </c>
      <c r="AW455" s="13" t="s">
        <v>35</v>
      </c>
      <c r="AX455" s="13" t="s">
        <v>14</v>
      </c>
      <c r="AY455" s="236" t="s">
        <v>149</v>
      </c>
    </row>
    <row r="456" s="2" customFormat="1" ht="16.5" customHeight="1">
      <c r="A456" s="37"/>
      <c r="B456" s="38"/>
      <c r="C456" s="196" t="s">
        <v>776</v>
      </c>
      <c r="D456" s="196" t="s">
        <v>150</v>
      </c>
      <c r="E456" s="197" t="s">
        <v>1096</v>
      </c>
      <c r="F456" s="198" t="s">
        <v>1097</v>
      </c>
      <c r="G456" s="199" t="s">
        <v>291</v>
      </c>
      <c r="H456" s="200">
        <v>12</v>
      </c>
      <c r="I456" s="201"/>
      <c r="J456" s="202">
        <f>ROUND(I456*H456,2)</f>
        <v>0</v>
      </c>
      <c r="K456" s="198" t="s">
        <v>19</v>
      </c>
      <c r="L456" s="43"/>
      <c r="M456" s="203" t="s">
        <v>19</v>
      </c>
      <c r="N456" s="204" t="s">
        <v>47</v>
      </c>
      <c r="O456" s="83"/>
      <c r="P456" s="205">
        <f>O456*H456</f>
        <v>0</v>
      </c>
      <c r="Q456" s="205">
        <v>0.0040200000000000001</v>
      </c>
      <c r="R456" s="205">
        <f>Q456*H456</f>
        <v>0.048240000000000005</v>
      </c>
      <c r="S456" s="205">
        <v>0</v>
      </c>
      <c r="T456" s="206">
        <f>S456*H456</f>
        <v>0</v>
      </c>
      <c r="U456" s="37"/>
      <c r="V456" s="37"/>
      <c r="W456" s="37"/>
      <c r="X456" s="37"/>
      <c r="Y456" s="37"/>
      <c r="Z456" s="37"/>
      <c r="AA456" s="37"/>
      <c r="AB456" s="37"/>
      <c r="AC456" s="37"/>
      <c r="AD456" s="37"/>
      <c r="AE456" s="37"/>
      <c r="AR456" s="207" t="s">
        <v>148</v>
      </c>
      <c r="AT456" s="207" t="s">
        <v>150</v>
      </c>
      <c r="AU456" s="207" t="s">
        <v>14</v>
      </c>
      <c r="AY456" s="16" t="s">
        <v>149</v>
      </c>
      <c r="BE456" s="208">
        <f>IF(N456="základní",J456,0)</f>
        <v>0</v>
      </c>
      <c r="BF456" s="208">
        <f>IF(N456="snížená",J456,0)</f>
        <v>0</v>
      </c>
      <c r="BG456" s="208">
        <f>IF(N456="zákl. přenesená",J456,0)</f>
        <v>0</v>
      </c>
      <c r="BH456" s="208">
        <f>IF(N456="sníž. přenesená",J456,0)</f>
        <v>0</v>
      </c>
      <c r="BI456" s="208">
        <f>IF(N456="nulová",J456,0)</f>
        <v>0</v>
      </c>
      <c r="BJ456" s="16" t="s">
        <v>14</v>
      </c>
      <c r="BK456" s="208">
        <f>ROUND(I456*H456,2)</f>
        <v>0</v>
      </c>
      <c r="BL456" s="16" t="s">
        <v>148</v>
      </c>
      <c r="BM456" s="207" t="s">
        <v>1098</v>
      </c>
    </row>
    <row r="457" s="2" customFormat="1">
      <c r="A457" s="37"/>
      <c r="B457" s="38"/>
      <c r="C457" s="39"/>
      <c r="D457" s="209" t="s">
        <v>156</v>
      </c>
      <c r="E457" s="39"/>
      <c r="F457" s="210" t="s">
        <v>1097</v>
      </c>
      <c r="G457" s="39"/>
      <c r="H457" s="39"/>
      <c r="I457" s="211"/>
      <c r="J457" s="39"/>
      <c r="K457" s="39"/>
      <c r="L457" s="43"/>
      <c r="M457" s="212"/>
      <c r="N457" s="213"/>
      <c r="O457" s="83"/>
      <c r="P457" s="83"/>
      <c r="Q457" s="83"/>
      <c r="R457" s="83"/>
      <c r="S457" s="83"/>
      <c r="T457" s="84"/>
      <c r="U457" s="37"/>
      <c r="V457" s="37"/>
      <c r="W457" s="37"/>
      <c r="X457" s="37"/>
      <c r="Y457" s="37"/>
      <c r="Z457" s="37"/>
      <c r="AA457" s="37"/>
      <c r="AB457" s="37"/>
      <c r="AC457" s="37"/>
      <c r="AD457" s="37"/>
      <c r="AE457" s="37"/>
      <c r="AT457" s="16" t="s">
        <v>156</v>
      </c>
      <c r="AU457" s="16" t="s">
        <v>14</v>
      </c>
    </row>
    <row r="458" s="12" customFormat="1">
      <c r="A458" s="12"/>
      <c r="B458" s="216"/>
      <c r="C458" s="217"/>
      <c r="D458" s="209" t="s">
        <v>160</v>
      </c>
      <c r="E458" s="218" t="s">
        <v>19</v>
      </c>
      <c r="F458" s="219" t="s">
        <v>450</v>
      </c>
      <c r="G458" s="217"/>
      <c r="H458" s="218" t="s">
        <v>19</v>
      </c>
      <c r="I458" s="220"/>
      <c r="J458" s="217"/>
      <c r="K458" s="217"/>
      <c r="L458" s="221"/>
      <c r="M458" s="222"/>
      <c r="N458" s="223"/>
      <c r="O458" s="223"/>
      <c r="P458" s="223"/>
      <c r="Q458" s="223"/>
      <c r="R458" s="223"/>
      <c r="S458" s="223"/>
      <c r="T458" s="224"/>
      <c r="U458" s="12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T458" s="225" t="s">
        <v>160</v>
      </c>
      <c r="AU458" s="225" t="s">
        <v>14</v>
      </c>
      <c r="AV458" s="12" t="s">
        <v>14</v>
      </c>
      <c r="AW458" s="12" t="s">
        <v>35</v>
      </c>
      <c r="AX458" s="12" t="s">
        <v>76</v>
      </c>
      <c r="AY458" s="225" t="s">
        <v>149</v>
      </c>
    </row>
    <row r="459" s="13" customFormat="1">
      <c r="A459" s="13"/>
      <c r="B459" s="226"/>
      <c r="C459" s="227"/>
      <c r="D459" s="209" t="s">
        <v>160</v>
      </c>
      <c r="E459" s="228" t="s">
        <v>792</v>
      </c>
      <c r="F459" s="229" t="s">
        <v>1099</v>
      </c>
      <c r="G459" s="227"/>
      <c r="H459" s="230">
        <v>12</v>
      </c>
      <c r="I459" s="231"/>
      <c r="J459" s="227"/>
      <c r="K459" s="227"/>
      <c r="L459" s="232"/>
      <c r="M459" s="233"/>
      <c r="N459" s="234"/>
      <c r="O459" s="234"/>
      <c r="P459" s="234"/>
      <c r="Q459" s="234"/>
      <c r="R459" s="234"/>
      <c r="S459" s="234"/>
      <c r="T459" s="235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36" t="s">
        <v>160</v>
      </c>
      <c r="AU459" s="236" t="s">
        <v>14</v>
      </c>
      <c r="AV459" s="13" t="s">
        <v>96</v>
      </c>
      <c r="AW459" s="13" t="s">
        <v>35</v>
      </c>
      <c r="AX459" s="13" t="s">
        <v>76</v>
      </c>
      <c r="AY459" s="236" t="s">
        <v>149</v>
      </c>
    </row>
    <row r="460" s="13" customFormat="1">
      <c r="A460" s="13"/>
      <c r="B460" s="226"/>
      <c r="C460" s="227"/>
      <c r="D460" s="209" t="s">
        <v>160</v>
      </c>
      <c r="E460" s="228" t="s">
        <v>1100</v>
      </c>
      <c r="F460" s="229" t="s">
        <v>1101</v>
      </c>
      <c r="G460" s="227"/>
      <c r="H460" s="230">
        <v>12</v>
      </c>
      <c r="I460" s="231"/>
      <c r="J460" s="227"/>
      <c r="K460" s="227"/>
      <c r="L460" s="232"/>
      <c r="M460" s="233"/>
      <c r="N460" s="234"/>
      <c r="O460" s="234"/>
      <c r="P460" s="234"/>
      <c r="Q460" s="234"/>
      <c r="R460" s="234"/>
      <c r="S460" s="234"/>
      <c r="T460" s="235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36" t="s">
        <v>160</v>
      </c>
      <c r="AU460" s="236" t="s">
        <v>14</v>
      </c>
      <c r="AV460" s="13" t="s">
        <v>96</v>
      </c>
      <c r="AW460" s="13" t="s">
        <v>35</v>
      </c>
      <c r="AX460" s="13" t="s">
        <v>14</v>
      </c>
      <c r="AY460" s="236" t="s">
        <v>149</v>
      </c>
    </row>
    <row r="461" s="11" customFormat="1" ht="25.92" customHeight="1">
      <c r="A461" s="11"/>
      <c r="B461" s="182"/>
      <c r="C461" s="183"/>
      <c r="D461" s="184" t="s">
        <v>75</v>
      </c>
      <c r="E461" s="185" t="s">
        <v>199</v>
      </c>
      <c r="F461" s="185" t="s">
        <v>501</v>
      </c>
      <c r="G461" s="183"/>
      <c r="H461" s="183"/>
      <c r="I461" s="186"/>
      <c r="J461" s="187">
        <f>BK461</f>
        <v>0</v>
      </c>
      <c r="K461" s="183"/>
      <c r="L461" s="188"/>
      <c r="M461" s="189"/>
      <c r="N461" s="190"/>
      <c r="O461" s="190"/>
      <c r="P461" s="191">
        <f>SUM(P462:P551)</f>
        <v>0</v>
      </c>
      <c r="Q461" s="190"/>
      <c r="R461" s="191">
        <f>SUM(R462:R551)</f>
        <v>1859.4127196</v>
      </c>
      <c r="S461" s="190"/>
      <c r="T461" s="192">
        <f>SUM(T462:T551)</f>
        <v>0</v>
      </c>
      <c r="U461" s="11"/>
      <c r="V461" s="11"/>
      <c r="W461" s="11"/>
      <c r="X461" s="11"/>
      <c r="Y461" s="11"/>
      <c r="Z461" s="11"/>
      <c r="AA461" s="11"/>
      <c r="AB461" s="11"/>
      <c r="AC461" s="11"/>
      <c r="AD461" s="11"/>
      <c r="AE461" s="11"/>
      <c r="AR461" s="193" t="s">
        <v>148</v>
      </c>
      <c r="AT461" s="194" t="s">
        <v>75</v>
      </c>
      <c r="AU461" s="194" t="s">
        <v>76</v>
      </c>
      <c r="AY461" s="193" t="s">
        <v>149</v>
      </c>
      <c r="BK461" s="195">
        <f>SUM(BK462:BK551)</f>
        <v>0</v>
      </c>
    </row>
    <row r="462" s="2" customFormat="1" ht="24.15" customHeight="1">
      <c r="A462" s="37"/>
      <c r="B462" s="38"/>
      <c r="C462" s="196" t="s">
        <v>782</v>
      </c>
      <c r="D462" s="196" t="s">
        <v>150</v>
      </c>
      <c r="E462" s="197" t="s">
        <v>503</v>
      </c>
      <c r="F462" s="198" t="s">
        <v>504</v>
      </c>
      <c r="G462" s="199" t="s">
        <v>291</v>
      </c>
      <c r="H462" s="200">
        <v>1890.3399999999999</v>
      </c>
      <c r="I462" s="201"/>
      <c r="J462" s="202">
        <f>ROUND(I462*H462,2)</f>
        <v>0</v>
      </c>
      <c r="K462" s="198" t="s">
        <v>154</v>
      </c>
      <c r="L462" s="43"/>
      <c r="M462" s="203" t="s">
        <v>19</v>
      </c>
      <c r="N462" s="204" t="s">
        <v>47</v>
      </c>
      <c r="O462" s="83"/>
      <c r="P462" s="205">
        <f>O462*H462</f>
        <v>0</v>
      </c>
      <c r="Q462" s="205">
        <v>0</v>
      </c>
      <c r="R462" s="205">
        <f>Q462*H462</f>
        <v>0</v>
      </c>
      <c r="S462" s="205">
        <v>0</v>
      </c>
      <c r="T462" s="206">
        <f>S462*H462</f>
        <v>0</v>
      </c>
      <c r="U462" s="37"/>
      <c r="V462" s="37"/>
      <c r="W462" s="37"/>
      <c r="X462" s="37"/>
      <c r="Y462" s="37"/>
      <c r="Z462" s="37"/>
      <c r="AA462" s="37"/>
      <c r="AB462" s="37"/>
      <c r="AC462" s="37"/>
      <c r="AD462" s="37"/>
      <c r="AE462" s="37"/>
      <c r="AR462" s="207" t="s">
        <v>148</v>
      </c>
      <c r="AT462" s="207" t="s">
        <v>150</v>
      </c>
      <c r="AU462" s="207" t="s">
        <v>14</v>
      </c>
      <c r="AY462" s="16" t="s">
        <v>149</v>
      </c>
      <c r="BE462" s="208">
        <f>IF(N462="základní",J462,0)</f>
        <v>0</v>
      </c>
      <c r="BF462" s="208">
        <f>IF(N462="snížená",J462,0)</f>
        <v>0</v>
      </c>
      <c r="BG462" s="208">
        <f>IF(N462="zákl. přenesená",J462,0)</f>
        <v>0</v>
      </c>
      <c r="BH462" s="208">
        <f>IF(N462="sníž. přenesená",J462,0)</f>
        <v>0</v>
      </c>
      <c r="BI462" s="208">
        <f>IF(N462="nulová",J462,0)</f>
        <v>0</v>
      </c>
      <c r="BJ462" s="16" t="s">
        <v>14</v>
      </c>
      <c r="BK462" s="208">
        <f>ROUND(I462*H462,2)</f>
        <v>0</v>
      </c>
      <c r="BL462" s="16" t="s">
        <v>148</v>
      </c>
      <c r="BM462" s="207" t="s">
        <v>1102</v>
      </c>
    </row>
    <row r="463" s="2" customFormat="1">
      <c r="A463" s="37"/>
      <c r="B463" s="38"/>
      <c r="C463" s="39"/>
      <c r="D463" s="209" t="s">
        <v>156</v>
      </c>
      <c r="E463" s="39"/>
      <c r="F463" s="210" t="s">
        <v>506</v>
      </c>
      <c r="G463" s="39"/>
      <c r="H463" s="39"/>
      <c r="I463" s="211"/>
      <c r="J463" s="39"/>
      <c r="K463" s="39"/>
      <c r="L463" s="43"/>
      <c r="M463" s="212"/>
      <c r="N463" s="213"/>
      <c r="O463" s="83"/>
      <c r="P463" s="83"/>
      <c r="Q463" s="83"/>
      <c r="R463" s="83"/>
      <c r="S463" s="83"/>
      <c r="T463" s="84"/>
      <c r="U463" s="37"/>
      <c r="V463" s="37"/>
      <c r="W463" s="37"/>
      <c r="X463" s="37"/>
      <c r="Y463" s="37"/>
      <c r="Z463" s="37"/>
      <c r="AA463" s="37"/>
      <c r="AB463" s="37"/>
      <c r="AC463" s="37"/>
      <c r="AD463" s="37"/>
      <c r="AE463" s="37"/>
      <c r="AT463" s="16" t="s">
        <v>156</v>
      </c>
      <c r="AU463" s="16" t="s">
        <v>14</v>
      </c>
    </row>
    <row r="464" s="2" customFormat="1">
      <c r="A464" s="37"/>
      <c r="B464" s="38"/>
      <c r="C464" s="39"/>
      <c r="D464" s="214" t="s">
        <v>158</v>
      </c>
      <c r="E464" s="39"/>
      <c r="F464" s="215" t="s">
        <v>507</v>
      </c>
      <c r="G464" s="39"/>
      <c r="H464" s="39"/>
      <c r="I464" s="211"/>
      <c r="J464" s="39"/>
      <c r="K464" s="39"/>
      <c r="L464" s="43"/>
      <c r="M464" s="212"/>
      <c r="N464" s="213"/>
      <c r="O464" s="83"/>
      <c r="P464" s="83"/>
      <c r="Q464" s="83"/>
      <c r="R464" s="83"/>
      <c r="S464" s="83"/>
      <c r="T464" s="84"/>
      <c r="U464" s="37"/>
      <c r="V464" s="37"/>
      <c r="W464" s="37"/>
      <c r="X464" s="37"/>
      <c r="Y464" s="37"/>
      <c r="Z464" s="37"/>
      <c r="AA464" s="37"/>
      <c r="AB464" s="37"/>
      <c r="AC464" s="37"/>
      <c r="AD464" s="37"/>
      <c r="AE464" s="37"/>
      <c r="AT464" s="16" t="s">
        <v>158</v>
      </c>
      <c r="AU464" s="16" t="s">
        <v>14</v>
      </c>
    </row>
    <row r="465" s="12" customFormat="1">
      <c r="A465" s="12"/>
      <c r="B465" s="216"/>
      <c r="C465" s="217"/>
      <c r="D465" s="209" t="s">
        <v>160</v>
      </c>
      <c r="E465" s="218" t="s">
        <v>19</v>
      </c>
      <c r="F465" s="219" t="s">
        <v>450</v>
      </c>
      <c r="G465" s="217"/>
      <c r="H465" s="218" t="s">
        <v>19</v>
      </c>
      <c r="I465" s="220"/>
      <c r="J465" s="217"/>
      <c r="K465" s="217"/>
      <c r="L465" s="221"/>
      <c r="M465" s="222"/>
      <c r="N465" s="223"/>
      <c r="O465" s="223"/>
      <c r="P465" s="223"/>
      <c r="Q465" s="223"/>
      <c r="R465" s="223"/>
      <c r="S465" s="223"/>
      <c r="T465" s="224"/>
      <c r="U465" s="12"/>
      <c r="V465" s="12"/>
      <c r="W465" s="12"/>
      <c r="X465" s="12"/>
      <c r="Y465" s="12"/>
      <c r="Z465" s="12"/>
      <c r="AA465" s="12"/>
      <c r="AB465" s="12"/>
      <c r="AC465" s="12"/>
      <c r="AD465" s="12"/>
      <c r="AE465" s="12"/>
      <c r="AT465" s="225" t="s">
        <v>160</v>
      </c>
      <c r="AU465" s="225" t="s">
        <v>14</v>
      </c>
      <c r="AV465" s="12" t="s">
        <v>14</v>
      </c>
      <c r="AW465" s="12" t="s">
        <v>35</v>
      </c>
      <c r="AX465" s="12" t="s">
        <v>76</v>
      </c>
      <c r="AY465" s="225" t="s">
        <v>149</v>
      </c>
    </row>
    <row r="466" s="13" customFormat="1">
      <c r="A466" s="13"/>
      <c r="B466" s="226"/>
      <c r="C466" s="227"/>
      <c r="D466" s="209" t="s">
        <v>160</v>
      </c>
      <c r="E466" s="228" t="s">
        <v>695</v>
      </c>
      <c r="F466" s="229" t="s">
        <v>1103</v>
      </c>
      <c r="G466" s="227"/>
      <c r="H466" s="230">
        <v>1890.3399999999999</v>
      </c>
      <c r="I466" s="231"/>
      <c r="J466" s="227"/>
      <c r="K466" s="227"/>
      <c r="L466" s="232"/>
      <c r="M466" s="233"/>
      <c r="N466" s="234"/>
      <c r="O466" s="234"/>
      <c r="P466" s="234"/>
      <c r="Q466" s="234"/>
      <c r="R466" s="234"/>
      <c r="S466" s="234"/>
      <c r="T466" s="235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36" t="s">
        <v>160</v>
      </c>
      <c r="AU466" s="236" t="s">
        <v>14</v>
      </c>
      <c r="AV466" s="13" t="s">
        <v>96</v>
      </c>
      <c r="AW466" s="13" t="s">
        <v>35</v>
      </c>
      <c r="AX466" s="13" t="s">
        <v>76</v>
      </c>
      <c r="AY466" s="236" t="s">
        <v>149</v>
      </c>
    </row>
    <row r="467" s="13" customFormat="1">
      <c r="A467" s="13"/>
      <c r="B467" s="226"/>
      <c r="C467" s="227"/>
      <c r="D467" s="209" t="s">
        <v>160</v>
      </c>
      <c r="E467" s="228" t="s">
        <v>697</v>
      </c>
      <c r="F467" s="229" t="s">
        <v>698</v>
      </c>
      <c r="G467" s="227"/>
      <c r="H467" s="230">
        <v>1890.3399999999999</v>
      </c>
      <c r="I467" s="231"/>
      <c r="J467" s="227"/>
      <c r="K467" s="227"/>
      <c r="L467" s="232"/>
      <c r="M467" s="233"/>
      <c r="N467" s="234"/>
      <c r="O467" s="234"/>
      <c r="P467" s="234"/>
      <c r="Q467" s="234"/>
      <c r="R467" s="234"/>
      <c r="S467" s="234"/>
      <c r="T467" s="235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36" t="s">
        <v>160</v>
      </c>
      <c r="AU467" s="236" t="s">
        <v>14</v>
      </c>
      <c r="AV467" s="13" t="s">
        <v>96</v>
      </c>
      <c r="AW467" s="13" t="s">
        <v>35</v>
      </c>
      <c r="AX467" s="13" t="s">
        <v>14</v>
      </c>
      <c r="AY467" s="236" t="s">
        <v>149</v>
      </c>
    </row>
    <row r="468" s="2" customFormat="1" ht="16.5" customHeight="1">
      <c r="A468" s="37"/>
      <c r="B468" s="38"/>
      <c r="C468" s="237" t="s">
        <v>1104</v>
      </c>
      <c r="D468" s="237" t="s">
        <v>281</v>
      </c>
      <c r="E468" s="238" t="s">
        <v>512</v>
      </c>
      <c r="F468" s="239" t="s">
        <v>513</v>
      </c>
      <c r="G468" s="240" t="s">
        <v>284</v>
      </c>
      <c r="H468" s="241">
        <v>37.429000000000002</v>
      </c>
      <c r="I468" s="242"/>
      <c r="J468" s="243">
        <f>ROUND(I468*H468,2)</f>
        <v>0</v>
      </c>
      <c r="K468" s="239" t="s">
        <v>154</v>
      </c>
      <c r="L468" s="244"/>
      <c r="M468" s="245" t="s">
        <v>19</v>
      </c>
      <c r="N468" s="246" t="s">
        <v>47</v>
      </c>
      <c r="O468" s="83"/>
      <c r="P468" s="205">
        <f>O468*H468</f>
        <v>0</v>
      </c>
      <c r="Q468" s="205">
        <v>1</v>
      </c>
      <c r="R468" s="205">
        <f>Q468*H468</f>
        <v>37.429000000000002</v>
      </c>
      <c r="S468" s="205">
        <v>0</v>
      </c>
      <c r="T468" s="206">
        <f>S468*H468</f>
        <v>0</v>
      </c>
      <c r="U468" s="37"/>
      <c r="V468" s="37"/>
      <c r="W468" s="37"/>
      <c r="X468" s="37"/>
      <c r="Y468" s="37"/>
      <c r="Z468" s="37"/>
      <c r="AA468" s="37"/>
      <c r="AB468" s="37"/>
      <c r="AC468" s="37"/>
      <c r="AD468" s="37"/>
      <c r="AE468" s="37"/>
      <c r="AR468" s="207" t="s">
        <v>222</v>
      </c>
      <c r="AT468" s="207" t="s">
        <v>281</v>
      </c>
      <c r="AU468" s="207" t="s">
        <v>14</v>
      </c>
      <c r="AY468" s="16" t="s">
        <v>149</v>
      </c>
      <c r="BE468" s="208">
        <f>IF(N468="základní",J468,0)</f>
        <v>0</v>
      </c>
      <c r="BF468" s="208">
        <f>IF(N468="snížená",J468,0)</f>
        <v>0</v>
      </c>
      <c r="BG468" s="208">
        <f>IF(N468="zákl. přenesená",J468,0)</f>
        <v>0</v>
      </c>
      <c r="BH468" s="208">
        <f>IF(N468="sníž. přenesená",J468,0)</f>
        <v>0</v>
      </c>
      <c r="BI468" s="208">
        <f>IF(N468="nulová",J468,0)</f>
        <v>0</v>
      </c>
      <c r="BJ468" s="16" t="s">
        <v>14</v>
      </c>
      <c r="BK468" s="208">
        <f>ROUND(I468*H468,2)</f>
        <v>0</v>
      </c>
      <c r="BL468" s="16" t="s">
        <v>148</v>
      </c>
      <c r="BM468" s="207" t="s">
        <v>1105</v>
      </c>
    </row>
    <row r="469" s="2" customFormat="1">
      <c r="A469" s="37"/>
      <c r="B469" s="38"/>
      <c r="C469" s="39"/>
      <c r="D469" s="209" t="s">
        <v>156</v>
      </c>
      <c r="E469" s="39"/>
      <c r="F469" s="210" t="s">
        <v>513</v>
      </c>
      <c r="G469" s="39"/>
      <c r="H469" s="39"/>
      <c r="I469" s="211"/>
      <c r="J469" s="39"/>
      <c r="K469" s="39"/>
      <c r="L469" s="43"/>
      <c r="M469" s="212"/>
      <c r="N469" s="213"/>
      <c r="O469" s="83"/>
      <c r="P469" s="83"/>
      <c r="Q469" s="83"/>
      <c r="R469" s="83"/>
      <c r="S469" s="83"/>
      <c r="T469" s="84"/>
      <c r="U469" s="37"/>
      <c r="V469" s="37"/>
      <c r="W469" s="37"/>
      <c r="X469" s="37"/>
      <c r="Y469" s="37"/>
      <c r="Z469" s="37"/>
      <c r="AA469" s="37"/>
      <c r="AB469" s="37"/>
      <c r="AC469" s="37"/>
      <c r="AD469" s="37"/>
      <c r="AE469" s="37"/>
      <c r="AT469" s="16" t="s">
        <v>156</v>
      </c>
      <c r="AU469" s="16" t="s">
        <v>14</v>
      </c>
    </row>
    <row r="470" s="12" customFormat="1">
      <c r="A470" s="12"/>
      <c r="B470" s="216"/>
      <c r="C470" s="217"/>
      <c r="D470" s="209" t="s">
        <v>160</v>
      </c>
      <c r="E470" s="218" t="s">
        <v>19</v>
      </c>
      <c r="F470" s="219" t="s">
        <v>450</v>
      </c>
      <c r="G470" s="217"/>
      <c r="H470" s="218" t="s">
        <v>19</v>
      </c>
      <c r="I470" s="220"/>
      <c r="J470" s="217"/>
      <c r="K470" s="217"/>
      <c r="L470" s="221"/>
      <c r="M470" s="222"/>
      <c r="N470" s="223"/>
      <c r="O470" s="223"/>
      <c r="P470" s="223"/>
      <c r="Q470" s="223"/>
      <c r="R470" s="223"/>
      <c r="S470" s="223"/>
      <c r="T470" s="224"/>
      <c r="U470" s="12"/>
      <c r="V470" s="12"/>
      <c r="W470" s="12"/>
      <c r="X470" s="12"/>
      <c r="Y470" s="12"/>
      <c r="Z470" s="12"/>
      <c r="AA470" s="12"/>
      <c r="AB470" s="12"/>
      <c r="AC470" s="12"/>
      <c r="AD470" s="12"/>
      <c r="AE470" s="12"/>
      <c r="AT470" s="225" t="s">
        <v>160</v>
      </c>
      <c r="AU470" s="225" t="s">
        <v>14</v>
      </c>
      <c r="AV470" s="12" t="s">
        <v>14</v>
      </c>
      <c r="AW470" s="12" t="s">
        <v>35</v>
      </c>
      <c r="AX470" s="12" t="s">
        <v>76</v>
      </c>
      <c r="AY470" s="225" t="s">
        <v>149</v>
      </c>
    </row>
    <row r="471" s="13" customFormat="1">
      <c r="A471" s="13"/>
      <c r="B471" s="226"/>
      <c r="C471" s="227"/>
      <c r="D471" s="209" t="s">
        <v>160</v>
      </c>
      <c r="E471" s="228" t="s">
        <v>1106</v>
      </c>
      <c r="F471" s="229" t="s">
        <v>1107</v>
      </c>
      <c r="G471" s="227"/>
      <c r="H471" s="230">
        <v>37.429000000000002</v>
      </c>
      <c r="I471" s="231"/>
      <c r="J471" s="227"/>
      <c r="K471" s="227"/>
      <c r="L471" s="232"/>
      <c r="M471" s="233"/>
      <c r="N471" s="234"/>
      <c r="O471" s="234"/>
      <c r="P471" s="234"/>
      <c r="Q471" s="234"/>
      <c r="R471" s="234"/>
      <c r="S471" s="234"/>
      <c r="T471" s="235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36" t="s">
        <v>160</v>
      </c>
      <c r="AU471" s="236" t="s">
        <v>14</v>
      </c>
      <c r="AV471" s="13" t="s">
        <v>96</v>
      </c>
      <c r="AW471" s="13" t="s">
        <v>35</v>
      </c>
      <c r="AX471" s="13" t="s">
        <v>76</v>
      </c>
      <c r="AY471" s="236" t="s">
        <v>149</v>
      </c>
    </row>
    <row r="472" s="13" customFormat="1">
      <c r="A472" s="13"/>
      <c r="B472" s="226"/>
      <c r="C472" s="227"/>
      <c r="D472" s="209" t="s">
        <v>160</v>
      </c>
      <c r="E472" s="228" t="s">
        <v>1108</v>
      </c>
      <c r="F472" s="229" t="s">
        <v>1109</v>
      </c>
      <c r="G472" s="227"/>
      <c r="H472" s="230">
        <v>37.429000000000002</v>
      </c>
      <c r="I472" s="231"/>
      <c r="J472" s="227"/>
      <c r="K472" s="227"/>
      <c r="L472" s="232"/>
      <c r="M472" s="233"/>
      <c r="N472" s="234"/>
      <c r="O472" s="234"/>
      <c r="P472" s="234"/>
      <c r="Q472" s="234"/>
      <c r="R472" s="234"/>
      <c r="S472" s="234"/>
      <c r="T472" s="235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36" t="s">
        <v>160</v>
      </c>
      <c r="AU472" s="236" t="s">
        <v>14</v>
      </c>
      <c r="AV472" s="13" t="s">
        <v>96</v>
      </c>
      <c r="AW472" s="13" t="s">
        <v>35</v>
      </c>
      <c r="AX472" s="13" t="s">
        <v>14</v>
      </c>
      <c r="AY472" s="236" t="s">
        <v>149</v>
      </c>
    </row>
    <row r="473" s="2" customFormat="1" ht="16.5" customHeight="1">
      <c r="A473" s="37"/>
      <c r="B473" s="38"/>
      <c r="C473" s="196" t="s">
        <v>1110</v>
      </c>
      <c r="D473" s="196" t="s">
        <v>150</v>
      </c>
      <c r="E473" s="197" t="s">
        <v>519</v>
      </c>
      <c r="F473" s="198" t="s">
        <v>520</v>
      </c>
      <c r="G473" s="199" t="s">
        <v>291</v>
      </c>
      <c r="H473" s="200">
        <v>748.10000000000002</v>
      </c>
      <c r="I473" s="201"/>
      <c r="J473" s="202">
        <f>ROUND(I473*H473,2)</f>
        <v>0</v>
      </c>
      <c r="K473" s="198" t="s">
        <v>154</v>
      </c>
      <c r="L473" s="43"/>
      <c r="M473" s="203" t="s">
        <v>19</v>
      </c>
      <c r="N473" s="204" t="s">
        <v>47</v>
      </c>
      <c r="O473" s="83"/>
      <c r="P473" s="205">
        <f>O473*H473</f>
        <v>0</v>
      </c>
      <c r="Q473" s="205">
        <v>0.36834</v>
      </c>
      <c r="R473" s="205">
        <f>Q473*H473</f>
        <v>275.55515400000002</v>
      </c>
      <c r="S473" s="205">
        <v>0</v>
      </c>
      <c r="T473" s="206">
        <f>S473*H473</f>
        <v>0</v>
      </c>
      <c r="U473" s="37"/>
      <c r="V473" s="37"/>
      <c r="W473" s="37"/>
      <c r="X473" s="37"/>
      <c r="Y473" s="37"/>
      <c r="Z473" s="37"/>
      <c r="AA473" s="37"/>
      <c r="AB473" s="37"/>
      <c r="AC473" s="37"/>
      <c r="AD473" s="37"/>
      <c r="AE473" s="37"/>
      <c r="AR473" s="207" t="s">
        <v>148</v>
      </c>
      <c r="AT473" s="207" t="s">
        <v>150</v>
      </c>
      <c r="AU473" s="207" t="s">
        <v>14</v>
      </c>
      <c r="AY473" s="16" t="s">
        <v>149</v>
      </c>
      <c r="BE473" s="208">
        <f>IF(N473="základní",J473,0)</f>
        <v>0</v>
      </c>
      <c r="BF473" s="208">
        <f>IF(N473="snížená",J473,0)</f>
        <v>0</v>
      </c>
      <c r="BG473" s="208">
        <f>IF(N473="zákl. přenesená",J473,0)</f>
        <v>0</v>
      </c>
      <c r="BH473" s="208">
        <f>IF(N473="sníž. přenesená",J473,0)</f>
        <v>0</v>
      </c>
      <c r="BI473" s="208">
        <f>IF(N473="nulová",J473,0)</f>
        <v>0</v>
      </c>
      <c r="BJ473" s="16" t="s">
        <v>14</v>
      </c>
      <c r="BK473" s="208">
        <f>ROUND(I473*H473,2)</f>
        <v>0</v>
      </c>
      <c r="BL473" s="16" t="s">
        <v>148</v>
      </c>
      <c r="BM473" s="207" t="s">
        <v>1111</v>
      </c>
    </row>
    <row r="474" s="2" customFormat="1">
      <c r="A474" s="37"/>
      <c r="B474" s="38"/>
      <c r="C474" s="39"/>
      <c r="D474" s="209" t="s">
        <v>156</v>
      </c>
      <c r="E474" s="39"/>
      <c r="F474" s="210" t="s">
        <v>522</v>
      </c>
      <c r="G474" s="39"/>
      <c r="H474" s="39"/>
      <c r="I474" s="211"/>
      <c r="J474" s="39"/>
      <c r="K474" s="39"/>
      <c r="L474" s="43"/>
      <c r="M474" s="212"/>
      <c r="N474" s="213"/>
      <c r="O474" s="83"/>
      <c r="P474" s="83"/>
      <c r="Q474" s="83"/>
      <c r="R474" s="83"/>
      <c r="S474" s="83"/>
      <c r="T474" s="84"/>
      <c r="U474" s="37"/>
      <c r="V474" s="37"/>
      <c r="W474" s="37"/>
      <c r="X474" s="37"/>
      <c r="Y474" s="37"/>
      <c r="Z474" s="37"/>
      <c r="AA474" s="37"/>
      <c r="AB474" s="37"/>
      <c r="AC474" s="37"/>
      <c r="AD474" s="37"/>
      <c r="AE474" s="37"/>
      <c r="AT474" s="16" t="s">
        <v>156</v>
      </c>
      <c r="AU474" s="16" t="s">
        <v>14</v>
      </c>
    </row>
    <row r="475" s="2" customFormat="1">
      <c r="A475" s="37"/>
      <c r="B475" s="38"/>
      <c r="C475" s="39"/>
      <c r="D475" s="214" t="s">
        <v>158</v>
      </c>
      <c r="E475" s="39"/>
      <c r="F475" s="215" t="s">
        <v>523</v>
      </c>
      <c r="G475" s="39"/>
      <c r="H475" s="39"/>
      <c r="I475" s="211"/>
      <c r="J475" s="39"/>
      <c r="K475" s="39"/>
      <c r="L475" s="43"/>
      <c r="M475" s="212"/>
      <c r="N475" s="213"/>
      <c r="O475" s="83"/>
      <c r="P475" s="83"/>
      <c r="Q475" s="83"/>
      <c r="R475" s="83"/>
      <c r="S475" s="83"/>
      <c r="T475" s="84"/>
      <c r="U475" s="37"/>
      <c r="V475" s="37"/>
      <c r="W475" s="37"/>
      <c r="X475" s="37"/>
      <c r="Y475" s="37"/>
      <c r="Z475" s="37"/>
      <c r="AA475" s="37"/>
      <c r="AB475" s="37"/>
      <c r="AC475" s="37"/>
      <c r="AD475" s="37"/>
      <c r="AE475" s="37"/>
      <c r="AT475" s="16" t="s">
        <v>158</v>
      </c>
      <c r="AU475" s="16" t="s">
        <v>14</v>
      </c>
    </row>
    <row r="476" s="12" customFormat="1">
      <c r="A476" s="12"/>
      <c r="B476" s="216"/>
      <c r="C476" s="217"/>
      <c r="D476" s="209" t="s">
        <v>160</v>
      </c>
      <c r="E476" s="218" t="s">
        <v>19</v>
      </c>
      <c r="F476" s="219" t="s">
        <v>450</v>
      </c>
      <c r="G476" s="217"/>
      <c r="H476" s="218" t="s">
        <v>19</v>
      </c>
      <c r="I476" s="220"/>
      <c r="J476" s="217"/>
      <c r="K476" s="217"/>
      <c r="L476" s="221"/>
      <c r="M476" s="222"/>
      <c r="N476" s="223"/>
      <c r="O476" s="223"/>
      <c r="P476" s="223"/>
      <c r="Q476" s="223"/>
      <c r="R476" s="223"/>
      <c r="S476" s="223"/>
      <c r="T476" s="224"/>
      <c r="U476" s="12"/>
      <c r="V476" s="12"/>
      <c r="W476" s="12"/>
      <c r="X476" s="12"/>
      <c r="Y476" s="12"/>
      <c r="Z476" s="12"/>
      <c r="AA476" s="12"/>
      <c r="AB476" s="12"/>
      <c r="AC476" s="12"/>
      <c r="AD476" s="12"/>
      <c r="AE476" s="12"/>
      <c r="AT476" s="225" t="s">
        <v>160</v>
      </c>
      <c r="AU476" s="225" t="s">
        <v>14</v>
      </c>
      <c r="AV476" s="12" t="s">
        <v>14</v>
      </c>
      <c r="AW476" s="12" t="s">
        <v>35</v>
      </c>
      <c r="AX476" s="12" t="s">
        <v>76</v>
      </c>
      <c r="AY476" s="225" t="s">
        <v>149</v>
      </c>
    </row>
    <row r="477" s="13" customFormat="1">
      <c r="A477" s="13"/>
      <c r="B477" s="226"/>
      <c r="C477" s="227"/>
      <c r="D477" s="209" t="s">
        <v>160</v>
      </c>
      <c r="E477" s="228" t="s">
        <v>709</v>
      </c>
      <c r="F477" s="229" t="s">
        <v>1112</v>
      </c>
      <c r="G477" s="227"/>
      <c r="H477" s="230">
        <v>748.10000000000002</v>
      </c>
      <c r="I477" s="231"/>
      <c r="J477" s="227"/>
      <c r="K477" s="227"/>
      <c r="L477" s="232"/>
      <c r="M477" s="233"/>
      <c r="N477" s="234"/>
      <c r="O477" s="234"/>
      <c r="P477" s="234"/>
      <c r="Q477" s="234"/>
      <c r="R477" s="234"/>
      <c r="S477" s="234"/>
      <c r="T477" s="235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36" t="s">
        <v>160</v>
      </c>
      <c r="AU477" s="236" t="s">
        <v>14</v>
      </c>
      <c r="AV477" s="13" t="s">
        <v>96</v>
      </c>
      <c r="AW477" s="13" t="s">
        <v>35</v>
      </c>
      <c r="AX477" s="13" t="s">
        <v>76</v>
      </c>
      <c r="AY477" s="236" t="s">
        <v>149</v>
      </c>
    </row>
    <row r="478" s="13" customFormat="1">
      <c r="A478" s="13"/>
      <c r="B478" s="226"/>
      <c r="C478" s="227"/>
      <c r="D478" s="209" t="s">
        <v>160</v>
      </c>
      <c r="E478" s="228" t="s">
        <v>711</v>
      </c>
      <c r="F478" s="229" t="s">
        <v>712</v>
      </c>
      <c r="G478" s="227"/>
      <c r="H478" s="230">
        <v>748.10000000000002</v>
      </c>
      <c r="I478" s="231"/>
      <c r="J478" s="227"/>
      <c r="K478" s="227"/>
      <c r="L478" s="232"/>
      <c r="M478" s="233"/>
      <c r="N478" s="234"/>
      <c r="O478" s="234"/>
      <c r="P478" s="234"/>
      <c r="Q478" s="234"/>
      <c r="R478" s="234"/>
      <c r="S478" s="234"/>
      <c r="T478" s="235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36" t="s">
        <v>160</v>
      </c>
      <c r="AU478" s="236" t="s">
        <v>14</v>
      </c>
      <c r="AV478" s="13" t="s">
        <v>96</v>
      </c>
      <c r="AW478" s="13" t="s">
        <v>35</v>
      </c>
      <c r="AX478" s="13" t="s">
        <v>14</v>
      </c>
      <c r="AY478" s="236" t="s">
        <v>149</v>
      </c>
    </row>
    <row r="479" s="2" customFormat="1" ht="16.5" customHeight="1">
      <c r="A479" s="37"/>
      <c r="B479" s="38"/>
      <c r="C479" s="196" t="s">
        <v>1113</v>
      </c>
      <c r="D479" s="196" t="s">
        <v>150</v>
      </c>
      <c r="E479" s="197" t="s">
        <v>529</v>
      </c>
      <c r="F479" s="198" t="s">
        <v>530</v>
      </c>
      <c r="G479" s="199" t="s">
        <v>291</v>
      </c>
      <c r="H479" s="200">
        <v>864.70000000000005</v>
      </c>
      <c r="I479" s="201"/>
      <c r="J479" s="202">
        <f>ROUND(I479*H479,2)</f>
        <v>0</v>
      </c>
      <c r="K479" s="198" t="s">
        <v>154</v>
      </c>
      <c r="L479" s="43"/>
      <c r="M479" s="203" t="s">
        <v>19</v>
      </c>
      <c r="N479" s="204" t="s">
        <v>47</v>
      </c>
      <c r="O479" s="83"/>
      <c r="P479" s="205">
        <f>O479*H479</f>
        <v>0</v>
      </c>
      <c r="Q479" s="205">
        <v>0.38700000000000001</v>
      </c>
      <c r="R479" s="205">
        <f>Q479*H479</f>
        <v>334.63890000000004</v>
      </c>
      <c r="S479" s="205">
        <v>0</v>
      </c>
      <c r="T479" s="206">
        <f>S479*H479</f>
        <v>0</v>
      </c>
      <c r="U479" s="37"/>
      <c r="V479" s="37"/>
      <c r="W479" s="37"/>
      <c r="X479" s="37"/>
      <c r="Y479" s="37"/>
      <c r="Z479" s="37"/>
      <c r="AA479" s="37"/>
      <c r="AB479" s="37"/>
      <c r="AC479" s="37"/>
      <c r="AD479" s="37"/>
      <c r="AE479" s="37"/>
      <c r="AR479" s="207" t="s">
        <v>148</v>
      </c>
      <c r="AT479" s="207" t="s">
        <v>150</v>
      </c>
      <c r="AU479" s="207" t="s">
        <v>14</v>
      </c>
      <c r="AY479" s="16" t="s">
        <v>149</v>
      </c>
      <c r="BE479" s="208">
        <f>IF(N479="základní",J479,0)</f>
        <v>0</v>
      </c>
      <c r="BF479" s="208">
        <f>IF(N479="snížená",J479,0)</f>
        <v>0</v>
      </c>
      <c r="BG479" s="208">
        <f>IF(N479="zákl. přenesená",J479,0)</f>
        <v>0</v>
      </c>
      <c r="BH479" s="208">
        <f>IF(N479="sníž. přenesená",J479,0)</f>
        <v>0</v>
      </c>
      <c r="BI479" s="208">
        <f>IF(N479="nulová",J479,0)</f>
        <v>0</v>
      </c>
      <c r="BJ479" s="16" t="s">
        <v>14</v>
      </c>
      <c r="BK479" s="208">
        <f>ROUND(I479*H479,2)</f>
        <v>0</v>
      </c>
      <c r="BL479" s="16" t="s">
        <v>148</v>
      </c>
      <c r="BM479" s="207" t="s">
        <v>1114</v>
      </c>
    </row>
    <row r="480" s="2" customFormat="1">
      <c r="A480" s="37"/>
      <c r="B480" s="38"/>
      <c r="C480" s="39"/>
      <c r="D480" s="209" t="s">
        <v>156</v>
      </c>
      <c r="E480" s="39"/>
      <c r="F480" s="210" t="s">
        <v>532</v>
      </c>
      <c r="G480" s="39"/>
      <c r="H480" s="39"/>
      <c r="I480" s="211"/>
      <c r="J480" s="39"/>
      <c r="K480" s="39"/>
      <c r="L480" s="43"/>
      <c r="M480" s="212"/>
      <c r="N480" s="213"/>
      <c r="O480" s="83"/>
      <c r="P480" s="83"/>
      <c r="Q480" s="83"/>
      <c r="R480" s="83"/>
      <c r="S480" s="83"/>
      <c r="T480" s="84"/>
      <c r="U480" s="37"/>
      <c r="V480" s="37"/>
      <c r="W480" s="37"/>
      <c r="X480" s="37"/>
      <c r="Y480" s="37"/>
      <c r="Z480" s="37"/>
      <c r="AA480" s="37"/>
      <c r="AB480" s="37"/>
      <c r="AC480" s="37"/>
      <c r="AD480" s="37"/>
      <c r="AE480" s="37"/>
      <c r="AT480" s="16" t="s">
        <v>156</v>
      </c>
      <c r="AU480" s="16" t="s">
        <v>14</v>
      </c>
    </row>
    <row r="481" s="2" customFormat="1">
      <c r="A481" s="37"/>
      <c r="B481" s="38"/>
      <c r="C481" s="39"/>
      <c r="D481" s="214" t="s">
        <v>158</v>
      </c>
      <c r="E481" s="39"/>
      <c r="F481" s="215" t="s">
        <v>533</v>
      </c>
      <c r="G481" s="39"/>
      <c r="H481" s="39"/>
      <c r="I481" s="211"/>
      <c r="J481" s="39"/>
      <c r="K481" s="39"/>
      <c r="L481" s="43"/>
      <c r="M481" s="212"/>
      <c r="N481" s="213"/>
      <c r="O481" s="83"/>
      <c r="P481" s="83"/>
      <c r="Q481" s="83"/>
      <c r="R481" s="83"/>
      <c r="S481" s="83"/>
      <c r="T481" s="84"/>
      <c r="U481" s="37"/>
      <c r="V481" s="37"/>
      <c r="W481" s="37"/>
      <c r="X481" s="37"/>
      <c r="Y481" s="37"/>
      <c r="Z481" s="37"/>
      <c r="AA481" s="37"/>
      <c r="AB481" s="37"/>
      <c r="AC481" s="37"/>
      <c r="AD481" s="37"/>
      <c r="AE481" s="37"/>
      <c r="AT481" s="16" t="s">
        <v>158</v>
      </c>
      <c r="AU481" s="16" t="s">
        <v>14</v>
      </c>
    </row>
    <row r="482" s="12" customFormat="1">
      <c r="A482" s="12"/>
      <c r="B482" s="216"/>
      <c r="C482" s="217"/>
      <c r="D482" s="209" t="s">
        <v>160</v>
      </c>
      <c r="E482" s="218" t="s">
        <v>19</v>
      </c>
      <c r="F482" s="219" t="s">
        <v>450</v>
      </c>
      <c r="G482" s="217"/>
      <c r="H482" s="218" t="s">
        <v>19</v>
      </c>
      <c r="I482" s="220"/>
      <c r="J482" s="217"/>
      <c r="K482" s="217"/>
      <c r="L482" s="221"/>
      <c r="M482" s="222"/>
      <c r="N482" s="223"/>
      <c r="O482" s="223"/>
      <c r="P482" s="223"/>
      <c r="Q482" s="223"/>
      <c r="R482" s="223"/>
      <c r="S482" s="223"/>
      <c r="T482" s="224"/>
      <c r="U482" s="12"/>
      <c r="V482" s="12"/>
      <c r="W482" s="12"/>
      <c r="X482" s="12"/>
      <c r="Y482" s="12"/>
      <c r="Z482" s="12"/>
      <c r="AA482" s="12"/>
      <c r="AB482" s="12"/>
      <c r="AC482" s="12"/>
      <c r="AD482" s="12"/>
      <c r="AE482" s="12"/>
      <c r="AT482" s="225" t="s">
        <v>160</v>
      </c>
      <c r="AU482" s="225" t="s">
        <v>14</v>
      </c>
      <c r="AV482" s="12" t="s">
        <v>14</v>
      </c>
      <c r="AW482" s="12" t="s">
        <v>35</v>
      </c>
      <c r="AX482" s="12" t="s">
        <v>76</v>
      </c>
      <c r="AY482" s="225" t="s">
        <v>149</v>
      </c>
    </row>
    <row r="483" s="13" customFormat="1">
      <c r="A483" s="13"/>
      <c r="B483" s="226"/>
      <c r="C483" s="227"/>
      <c r="D483" s="209" t="s">
        <v>160</v>
      </c>
      <c r="E483" s="228" t="s">
        <v>719</v>
      </c>
      <c r="F483" s="229" t="s">
        <v>1115</v>
      </c>
      <c r="G483" s="227"/>
      <c r="H483" s="230">
        <v>864.70000000000005</v>
      </c>
      <c r="I483" s="231"/>
      <c r="J483" s="227"/>
      <c r="K483" s="227"/>
      <c r="L483" s="232"/>
      <c r="M483" s="233"/>
      <c r="N483" s="234"/>
      <c r="O483" s="234"/>
      <c r="P483" s="234"/>
      <c r="Q483" s="234"/>
      <c r="R483" s="234"/>
      <c r="S483" s="234"/>
      <c r="T483" s="235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36" t="s">
        <v>160</v>
      </c>
      <c r="AU483" s="236" t="s">
        <v>14</v>
      </c>
      <c r="AV483" s="13" t="s">
        <v>96</v>
      </c>
      <c r="AW483" s="13" t="s">
        <v>35</v>
      </c>
      <c r="AX483" s="13" t="s">
        <v>76</v>
      </c>
      <c r="AY483" s="236" t="s">
        <v>149</v>
      </c>
    </row>
    <row r="484" s="13" customFormat="1">
      <c r="A484" s="13"/>
      <c r="B484" s="226"/>
      <c r="C484" s="227"/>
      <c r="D484" s="209" t="s">
        <v>160</v>
      </c>
      <c r="E484" s="228" t="s">
        <v>721</v>
      </c>
      <c r="F484" s="229" t="s">
        <v>722</v>
      </c>
      <c r="G484" s="227"/>
      <c r="H484" s="230">
        <v>864.70000000000005</v>
      </c>
      <c r="I484" s="231"/>
      <c r="J484" s="227"/>
      <c r="K484" s="227"/>
      <c r="L484" s="232"/>
      <c r="M484" s="233"/>
      <c r="N484" s="234"/>
      <c r="O484" s="234"/>
      <c r="P484" s="234"/>
      <c r="Q484" s="234"/>
      <c r="R484" s="234"/>
      <c r="S484" s="234"/>
      <c r="T484" s="235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36" t="s">
        <v>160</v>
      </c>
      <c r="AU484" s="236" t="s">
        <v>14</v>
      </c>
      <c r="AV484" s="13" t="s">
        <v>96</v>
      </c>
      <c r="AW484" s="13" t="s">
        <v>35</v>
      </c>
      <c r="AX484" s="13" t="s">
        <v>14</v>
      </c>
      <c r="AY484" s="236" t="s">
        <v>149</v>
      </c>
    </row>
    <row r="485" s="2" customFormat="1" ht="16.5" customHeight="1">
      <c r="A485" s="37"/>
      <c r="B485" s="38"/>
      <c r="C485" s="196" t="s">
        <v>1116</v>
      </c>
      <c r="D485" s="196" t="s">
        <v>150</v>
      </c>
      <c r="E485" s="197" t="s">
        <v>539</v>
      </c>
      <c r="F485" s="198" t="s">
        <v>540</v>
      </c>
      <c r="G485" s="199" t="s">
        <v>291</v>
      </c>
      <c r="H485" s="200">
        <v>1030.1400000000001</v>
      </c>
      <c r="I485" s="201"/>
      <c r="J485" s="202">
        <f>ROUND(I485*H485,2)</f>
        <v>0</v>
      </c>
      <c r="K485" s="198" t="s">
        <v>154</v>
      </c>
      <c r="L485" s="43"/>
      <c r="M485" s="203" t="s">
        <v>19</v>
      </c>
      <c r="N485" s="204" t="s">
        <v>47</v>
      </c>
      <c r="O485" s="83"/>
      <c r="P485" s="205">
        <f>O485*H485</f>
        <v>0</v>
      </c>
      <c r="Q485" s="205">
        <v>0.34499999999999997</v>
      </c>
      <c r="R485" s="205">
        <f>Q485*H485</f>
        <v>355.39830000000001</v>
      </c>
      <c r="S485" s="205">
        <v>0</v>
      </c>
      <c r="T485" s="206">
        <f>S485*H485</f>
        <v>0</v>
      </c>
      <c r="U485" s="37"/>
      <c r="V485" s="37"/>
      <c r="W485" s="37"/>
      <c r="X485" s="37"/>
      <c r="Y485" s="37"/>
      <c r="Z485" s="37"/>
      <c r="AA485" s="37"/>
      <c r="AB485" s="37"/>
      <c r="AC485" s="37"/>
      <c r="AD485" s="37"/>
      <c r="AE485" s="37"/>
      <c r="AR485" s="207" t="s">
        <v>148</v>
      </c>
      <c r="AT485" s="207" t="s">
        <v>150</v>
      </c>
      <c r="AU485" s="207" t="s">
        <v>14</v>
      </c>
      <c r="AY485" s="16" t="s">
        <v>149</v>
      </c>
      <c r="BE485" s="208">
        <f>IF(N485="základní",J485,0)</f>
        <v>0</v>
      </c>
      <c r="BF485" s="208">
        <f>IF(N485="snížená",J485,0)</f>
        <v>0</v>
      </c>
      <c r="BG485" s="208">
        <f>IF(N485="zákl. přenesená",J485,0)</f>
        <v>0</v>
      </c>
      <c r="BH485" s="208">
        <f>IF(N485="sníž. přenesená",J485,0)</f>
        <v>0</v>
      </c>
      <c r="BI485" s="208">
        <f>IF(N485="nulová",J485,0)</f>
        <v>0</v>
      </c>
      <c r="BJ485" s="16" t="s">
        <v>14</v>
      </c>
      <c r="BK485" s="208">
        <f>ROUND(I485*H485,2)</f>
        <v>0</v>
      </c>
      <c r="BL485" s="16" t="s">
        <v>148</v>
      </c>
      <c r="BM485" s="207" t="s">
        <v>1117</v>
      </c>
    </row>
    <row r="486" s="2" customFormat="1">
      <c r="A486" s="37"/>
      <c r="B486" s="38"/>
      <c r="C486" s="39"/>
      <c r="D486" s="209" t="s">
        <v>156</v>
      </c>
      <c r="E486" s="39"/>
      <c r="F486" s="210" t="s">
        <v>542</v>
      </c>
      <c r="G486" s="39"/>
      <c r="H486" s="39"/>
      <c r="I486" s="211"/>
      <c r="J486" s="39"/>
      <c r="K486" s="39"/>
      <c r="L486" s="43"/>
      <c r="M486" s="212"/>
      <c r="N486" s="213"/>
      <c r="O486" s="83"/>
      <c r="P486" s="83"/>
      <c r="Q486" s="83"/>
      <c r="R486" s="83"/>
      <c r="S486" s="83"/>
      <c r="T486" s="84"/>
      <c r="U486" s="37"/>
      <c r="V486" s="37"/>
      <c r="W486" s="37"/>
      <c r="X486" s="37"/>
      <c r="Y486" s="37"/>
      <c r="Z486" s="37"/>
      <c r="AA486" s="37"/>
      <c r="AB486" s="37"/>
      <c r="AC486" s="37"/>
      <c r="AD486" s="37"/>
      <c r="AE486" s="37"/>
      <c r="AT486" s="16" t="s">
        <v>156</v>
      </c>
      <c r="AU486" s="16" t="s">
        <v>14</v>
      </c>
    </row>
    <row r="487" s="2" customFormat="1">
      <c r="A487" s="37"/>
      <c r="B487" s="38"/>
      <c r="C487" s="39"/>
      <c r="D487" s="214" t="s">
        <v>158</v>
      </c>
      <c r="E487" s="39"/>
      <c r="F487" s="215" t="s">
        <v>543</v>
      </c>
      <c r="G487" s="39"/>
      <c r="H487" s="39"/>
      <c r="I487" s="211"/>
      <c r="J487" s="39"/>
      <c r="K487" s="39"/>
      <c r="L487" s="43"/>
      <c r="M487" s="212"/>
      <c r="N487" s="213"/>
      <c r="O487" s="83"/>
      <c r="P487" s="83"/>
      <c r="Q487" s="83"/>
      <c r="R487" s="83"/>
      <c r="S487" s="83"/>
      <c r="T487" s="84"/>
      <c r="U487" s="37"/>
      <c r="V487" s="37"/>
      <c r="W487" s="37"/>
      <c r="X487" s="37"/>
      <c r="Y487" s="37"/>
      <c r="Z487" s="37"/>
      <c r="AA487" s="37"/>
      <c r="AB487" s="37"/>
      <c r="AC487" s="37"/>
      <c r="AD487" s="37"/>
      <c r="AE487" s="37"/>
      <c r="AT487" s="16" t="s">
        <v>158</v>
      </c>
      <c r="AU487" s="16" t="s">
        <v>14</v>
      </c>
    </row>
    <row r="488" s="12" customFormat="1">
      <c r="A488" s="12"/>
      <c r="B488" s="216"/>
      <c r="C488" s="217"/>
      <c r="D488" s="209" t="s">
        <v>160</v>
      </c>
      <c r="E488" s="218" t="s">
        <v>19</v>
      </c>
      <c r="F488" s="219" t="s">
        <v>450</v>
      </c>
      <c r="G488" s="217"/>
      <c r="H488" s="218" t="s">
        <v>19</v>
      </c>
      <c r="I488" s="220"/>
      <c r="J488" s="217"/>
      <c r="K488" s="217"/>
      <c r="L488" s="221"/>
      <c r="M488" s="222"/>
      <c r="N488" s="223"/>
      <c r="O488" s="223"/>
      <c r="P488" s="223"/>
      <c r="Q488" s="223"/>
      <c r="R488" s="223"/>
      <c r="S488" s="223"/>
      <c r="T488" s="224"/>
      <c r="U488" s="12"/>
      <c r="V488" s="12"/>
      <c r="W488" s="12"/>
      <c r="X488" s="12"/>
      <c r="Y488" s="12"/>
      <c r="Z488" s="12"/>
      <c r="AA488" s="12"/>
      <c r="AB488" s="12"/>
      <c r="AC488" s="12"/>
      <c r="AD488" s="12"/>
      <c r="AE488" s="12"/>
      <c r="AT488" s="225" t="s">
        <v>160</v>
      </c>
      <c r="AU488" s="225" t="s">
        <v>14</v>
      </c>
      <c r="AV488" s="12" t="s">
        <v>14</v>
      </c>
      <c r="AW488" s="12" t="s">
        <v>35</v>
      </c>
      <c r="AX488" s="12" t="s">
        <v>76</v>
      </c>
      <c r="AY488" s="225" t="s">
        <v>149</v>
      </c>
    </row>
    <row r="489" s="13" customFormat="1">
      <c r="A489" s="13"/>
      <c r="B489" s="226"/>
      <c r="C489" s="227"/>
      <c r="D489" s="209" t="s">
        <v>160</v>
      </c>
      <c r="E489" s="228" t="s">
        <v>729</v>
      </c>
      <c r="F489" s="229" t="s">
        <v>1118</v>
      </c>
      <c r="G489" s="227"/>
      <c r="H489" s="230">
        <v>1030.1400000000001</v>
      </c>
      <c r="I489" s="231"/>
      <c r="J489" s="227"/>
      <c r="K489" s="227"/>
      <c r="L489" s="232"/>
      <c r="M489" s="233"/>
      <c r="N489" s="234"/>
      <c r="O489" s="234"/>
      <c r="P489" s="234"/>
      <c r="Q489" s="234"/>
      <c r="R489" s="234"/>
      <c r="S489" s="234"/>
      <c r="T489" s="235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36" t="s">
        <v>160</v>
      </c>
      <c r="AU489" s="236" t="s">
        <v>14</v>
      </c>
      <c r="AV489" s="13" t="s">
        <v>96</v>
      </c>
      <c r="AW489" s="13" t="s">
        <v>35</v>
      </c>
      <c r="AX489" s="13" t="s">
        <v>76</v>
      </c>
      <c r="AY489" s="236" t="s">
        <v>149</v>
      </c>
    </row>
    <row r="490" s="13" customFormat="1">
      <c r="A490" s="13"/>
      <c r="B490" s="226"/>
      <c r="C490" s="227"/>
      <c r="D490" s="209" t="s">
        <v>160</v>
      </c>
      <c r="E490" s="228" t="s">
        <v>731</v>
      </c>
      <c r="F490" s="229" t="s">
        <v>732</v>
      </c>
      <c r="G490" s="227"/>
      <c r="H490" s="230">
        <v>1030.1400000000001</v>
      </c>
      <c r="I490" s="231"/>
      <c r="J490" s="227"/>
      <c r="K490" s="227"/>
      <c r="L490" s="232"/>
      <c r="M490" s="233"/>
      <c r="N490" s="234"/>
      <c r="O490" s="234"/>
      <c r="P490" s="234"/>
      <c r="Q490" s="234"/>
      <c r="R490" s="234"/>
      <c r="S490" s="234"/>
      <c r="T490" s="235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36" t="s">
        <v>160</v>
      </c>
      <c r="AU490" s="236" t="s">
        <v>14</v>
      </c>
      <c r="AV490" s="13" t="s">
        <v>96</v>
      </c>
      <c r="AW490" s="13" t="s">
        <v>35</v>
      </c>
      <c r="AX490" s="13" t="s">
        <v>14</v>
      </c>
      <c r="AY490" s="236" t="s">
        <v>149</v>
      </c>
    </row>
    <row r="491" s="2" customFormat="1" ht="16.5" customHeight="1">
      <c r="A491" s="37"/>
      <c r="B491" s="38"/>
      <c r="C491" s="196" t="s">
        <v>1119</v>
      </c>
      <c r="D491" s="196" t="s">
        <v>150</v>
      </c>
      <c r="E491" s="197" t="s">
        <v>549</v>
      </c>
      <c r="F491" s="198" t="s">
        <v>550</v>
      </c>
      <c r="G491" s="199" t="s">
        <v>291</v>
      </c>
      <c r="H491" s="200">
        <v>1058.1400000000001</v>
      </c>
      <c r="I491" s="201"/>
      <c r="J491" s="202">
        <f>ROUND(I491*H491,2)</f>
        <v>0</v>
      </c>
      <c r="K491" s="198" t="s">
        <v>154</v>
      </c>
      <c r="L491" s="43"/>
      <c r="M491" s="203" t="s">
        <v>19</v>
      </c>
      <c r="N491" s="204" t="s">
        <v>47</v>
      </c>
      <c r="O491" s="83"/>
      <c r="P491" s="205">
        <f>O491*H491</f>
        <v>0</v>
      </c>
      <c r="Q491" s="205">
        <v>0.46000000000000002</v>
      </c>
      <c r="R491" s="205">
        <f>Q491*H491</f>
        <v>486.74440000000004</v>
      </c>
      <c r="S491" s="205">
        <v>0</v>
      </c>
      <c r="T491" s="206">
        <f>S491*H491</f>
        <v>0</v>
      </c>
      <c r="U491" s="37"/>
      <c r="V491" s="37"/>
      <c r="W491" s="37"/>
      <c r="X491" s="37"/>
      <c r="Y491" s="37"/>
      <c r="Z491" s="37"/>
      <c r="AA491" s="37"/>
      <c r="AB491" s="37"/>
      <c r="AC491" s="37"/>
      <c r="AD491" s="37"/>
      <c r="AE491" s="37"/>
      <c r="AR491" s="207" t="s">
        <v>148</v>
      </c>
      <c r="AT491" s="207" t="s">
        <v>150</v>
      </c>
      <c r="AU491" s="207" t="s">
        <v>14</v>
      </c>
      <c r="AY491" s="16" t="s">
        <v>149</v>
      </c>
      <c r="BE491" s="208">
        <f>IF(N491="základní",J491,0)</f>
        <v>0</v>
      </c>
      <c r="BF491" s="208">
        <f>IF(N491="snížená",J491,0)</f>
        <v>0</v>
      </c>
      <c r="BG491" s="208">
        <f>IF(N491="zákl. přenesená",J491,0)</f>
        <v>0</v>
      </c>
      <c r="BH491" s="208">
        <f>IF(N491="sníž. přenesená",J491,0)</f>
        <v>0</v>
      </c>
      <c r="BI491" s="208">
        <f>IF(N491="nulová",J491,0)</f>
        <v>0</v>
      </c>
      <c r="BJ491" s="16" t="s">
        <v>14</v>
      </c>
      <c r="BK491" s="208">
        <f>ROUND(I491*H491,2)</f>
        <v>0</v>
      </c>
      <c r="BL491" s="16" t="s">
        <v>148</v>
      </c>
      <c r="BM491" s="207" t="s">
        <v>1120</v>
      </c>
    </row>
    <row r="492" s="2" customFormat="1">
      <c r="A492" s="37"/>
      <c r="B492" s="38"/>
      <c r="C492" s="39"/>
      <c r="D492" s="209" t="s">
        <v>156</v>
      </c>
      <c r="E492" s="39"/>
      <c r="F492" s="210" t="s">
        <v>552</v>
      </c>
      <c r="G492" s="39"/>
      <c r="H492" s="39"/>
      <c r="I492" s="211"/>
      <c r="J492" s="39"/>
      <c r="K492" s="39"/>
      <c r="L492" s="43"/>
      <c r="M492" s="212"/>
      <c r="N492" s="213"/>
      <c r="O492" s="83"/>
      <c r="P492" s="83"/>
      <c r="Q492" s="83"/>
      <c r="R492" s="83"/>
      <c r="S492" s="83"/>
      <c r="T492" s="84"/>
      <c r="U492" s="37"/>
      <c r="V492" s="37"/>
      <c r="W492" s="37"/>
      <c r="X492" s="37"/>
      <c r="Y492" s="37"/>
      <c r="Z492" s="37"/>
      <c r="AA492" s="37"/>
      <c r="AB492" s="37"/>
      <c r="AC492" s="37"/>
      <c r="AD492" s="37"/>
      <c r="AE492" s="37"/>
      <c r="AT492" s="16" t="s">
        <v>156</v>
      </c>
      <c r="AU492" s="16" t="s">
        <v>14</v>
      </c>
    </row>
    <row r="493" s="2" customFormat="1">
      <c r="A493" s="37"/>
      <c r="B493" s="38"/>
      <c r="C493" s="39"/>
      <c r="D493" s="214" t="s">
        <v>158</v>
      </c>
      <c r="E493" s="39"/>
      <c r="F493" s="215" t="s">
        <v>553</v>
      </c>
      <c r="G493" s="39"/>
      <c r="H493" s="39"/>
      <c r="I493" s="211"/>
      <c r="J493" s="39"/>
      <c r="K493" s="39"/>
      <c r="L493" s="43"/>
      <c r="M493" s="212"/>
      <c r="N493" s="213"/>
      <c r="O493" s="83"/>
      <c r="P493" s="83"/>
      <c r="Q493" s="83"/>
      <c r="R493" s="83"/>
      <c r="S493" s="83"/>
      <c r="T493" s="84"/>
      <c r="U493" s="37"/>
      <c r="V493" s="37"/>
      <c r="W493" s="37"/>
      <c r="X493" s="37"/>
      <c r="Y493" s="37"/>
      <c r="Z493" s="37"/>
      <c r="AA493" s="37"/>
      <c r="AB493" s="37"/>
      <c r="AC493" s="37"/>
      <c r="AD493" s="37"/>
      <c r="AE493" s="37"/>
      <c r="AT493" s="16" t="s">
        <v>158</v>
      </c>
      <c r="AU493" s="16" t="s">
        <v>14</v>
      </c>
    </row>
    <row r="494" s="12" customFormat="1">
      <c r="A494" s="12"/>
      <c r="B494" s="216"/>
      <c r="C494" s="217"/>
      <c r="D494" s="209" t="s">
        <v>160</v>
      </c>
      <c r="E494" s="218" t="s">
        <v>19</v>
      </c>
      <c r="F494" s="219" t="s">
        <v>450</v>
      </c>
      <c r="G494" s="217"/>
      <c r="H494" s="218" t="s">
        <v>19</v>
      </c>
      <c r="I494" s="220"/>
      <c r="J494" s="217"/>
      <c r="K494" s="217"/>
      <c r="L494" s="221"/>
      <c r="M494" s="222"/>
      <c r="N494" s="223"/>
      <c r="O494" s="223"/>
      <c r="P494" s="223"/>
      <c r="Q494" s="223"/>
      <c r="R494" s="223"/>
      <c r="S494" s="223"/>
      <c r="T494" s="224"/>
      <c r="U494" s="12"/>
      <c r="V494" s="12"/>
      <c r="W494" s="12"/>
      <c r="X494" s="12"/>
      <c r="Y494" s="12"/>
      <c r="Z494" s="12"/>
      <c r="AA494" s="12"/>
      <c r="AB494" s="12"/>
      <c r="AC494" s="12"/>
      <c r="AD494" s="12"/>
      <c r="AE494" s="12"/>
      <c r="AT494" s="225" t="s">
        <v>160</v>
      </c>
      <c r="AU494" s="225" t="s">
        <v>14</v>
      </c>
      <c r="AV494" s="12" t="s">
        <v>14</v>
      </c>
      <c r="AW494" s="12" t="s">
        <v>35</v>
      </c>
      <c r="AX494" s="12" t="s">
        <v>76</v>
      </c>
      <c r="AY494" s="225" t="s">
        <v>149</v>
      </c>
    </row>
    <row r="495" s="13" customFormat="1">
      <c r="A495" s="13"/>
      <c r="B495" s="226"/>
      <c r="C495" s="227"/>
      <c r="D495" s="209" t="s">
        <v>160</v>
      </c>
      <c r="E495" s="228" t="s">
        <v>741</v>
      </c>
      <c r="F495" s="229" t="s">
        <v>1121</v>
      </c>
      <c r="G495" s="227"/>
      <c r="H495" s="230">
        <v>1058.1400000000001</v>
      </c>
      <c r="I495" s="231"/>
      <c r="J495" s="227"/>
      <c r="K495" s="227"/>
      <c r="L495" s="232"/>
      <c r="M495" s="233"/>
      <c r="N495" s="234"/>
      <c r="O495" s="234"/>
      <c r="P495" s="234"/>
      <c r="Q495" s="234"/>
      <c r="R495" s="234"/>
      <c r="S495" s="234"/>
      <c r="T495" s="235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36" t="s">
        <v>160</v>
      </c>
      <c r="AU495" s="236" t="s">
        <v>14</v>
      </c>
      <c r="AV495" s="13" t="s">
        <v>96</v>
      </c>
      <c r="AW495" s="13" t="s">
        <v>35</v>
      </c>
      <c r="AX495" s="13" t="s">
        <v>76</v>
      </c>
      <c r="AY495" s="236" t="s">
        <v>149</v>
      </c>
    </row>
    <row r="496" s="13" customFormat="1">
      <c r="A496" s="13"/>
      <c r="B496" s="226"/>
      <c r="C496" s="227"/>
      <c r="D496" s="209" t="s">
        <v>160</v>
      </c>
      <c r="E496" s="228" t="s">
        <v>743</v>
      </c>
      <c r="F496" s="229" t="s">
        <v>744</v>
      </c>
      <c r="G496" s="227"/>
      <c r="H496" s="230">
        <v>1058.1400000000001</v>
      </c>
      <c r="I496" s="231"/>
      <c r="J496" s="227"/>
      <c r="K496" s="227"/>
      <c r="L496" s="232"/>
      <c r="M496" s="233"/>
      <c r="N496" s="234"/>
      <c r="O496" s="234"/>
      <c r="P496" s="234"/>
      <c r="Q496" s="234"/>
      <c r="R496" s="234"/>
      <c r="S496" s="234"/>
      <c r="T496" s="235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36" t="s">
        <v>160</v>
      </c>
      <c r="AU496" s="236" t="s">
        <v>14</v>
      </c>
      <c r="AV496" s="13" t="s">
        <v>96</v>
      </c>
      <c r="AW496" s="13" t="s">
        <v>35</v>
      </c>
      <c r="AX496" s="13" t="s">
        <v>14</v>
      </c>
      <c r="AY496" s="236" t="s">
        <v>149</v>
      </c>
    </row>
    <row r="497" s="2" customFormat="1" ht="16.5" customHeight="1">
      <c r="A497" s="37"/>
      <c r="B497" s="38"/>
      <c r="C497" s="196" t="s">
        <v>1122</v>
      </c>
      <c r="D497" s="196" t="s">
        <v>150</v>
      </c>
      <c r="E497" s="197" t="s">
        <v>559</v>
      </c>
      <c r="F497" s="198" t="s">
        <v>560</v>
      </c>
      <c r="G497" s="199" t="s">
        <v>291</v>
      </c>
      <c r="H497" s="200">
        <v>890.13999999999999</v>
      </c>
      <c r="I497" s="201"/>
      <c r="J497" s="202">
        <f>ROUND(I497*H497,2)</f>
        <v>0</v>
      </c>
      <c r="K497" s="198" t="s">
        <v>154</v>
      </c>
      <c r="L497" s="43"/>
      <c r="M497" s="203" t="s">
        <v>19</v>
      </c>
      <c r="N497" s="204" t="s">
        <v>47</v>
      </c>
      <c r="O497" s="83"/>
      <c r="P497" s="205">
        <f>O497*H497</f>
        <v>0</v>
      </c>
      <c r="Q497" s="205">
        <v>0.18462999999999999</v>
      </c>
      <c r="R497" s="205">
        <f>Q497*H497</f>
        <v>164.3465482</v>
      </c>
      <c r="S497" s="205">
        <v>0</v>
      </c>
      <c r="T497" s="206">
        <f>S497*H497</f>
        <v>0</v>
      </c>
      <c r="U497" s="37"/>
      <c r="V497" s="37"/>
      <c r="W497" s="37"/>
      <c r="X497" s="37"/>
      <c r="Y497" s="37"/>
      <c r="Z497" s="37"/>
      <c r="AA497" s="37"/>
      <c r="AB497" s="37"/>
      <c r="AC497" s="37"/>
      <c r="AD497" s="37"/>
      <c r="AE497" s="37"/>
      <c r="AR497" s="207" t="s">
        <v>148</v>
      </c>
      <c r="AT497" s="207" t="s">
        <v>150</v>
      </c>
      <c r="AU497" s="207" t="s">
        <v>14</v>
      </c>
      <c r="AY497" s="16" t="s">
        <v>149</v>
      </c>
      <c r="BE497" s="208">
        <f>IF(N497="základní",J497,0)</f>
        <v>0</v>
      </c>
      <c r="BF497" s="208">
        <f>IF(N497="snížená",J497,0)</f>
        <v>0</v>
      </c>
      <c r="BG497" s="208">
        <f>IF(N497="zákl. přenesená",J497,0)</f>
        <v>0</v>
      </c>
      <c r="BH497" s="208">
        <f>IF(N497="sníž. přenesená",J497,0)</f>
        <v>0</v>
      </c>
      <c r="BI497" s="208">
        <f>IF(N497="nulová",J497,0)</f>
        <v>0</v>
      </c>
      <c r="BJ497" s="16" t="s">
        <v>14</v>
      </c>
      <c r="BK497" s="208">
        <f>ROUND(I497*H497,2)</f>
        <v>0</v>
      </c>
      <c r="BL497" s="16" t="s">
        <v>148</v>
      </c>
      <c r="BM497" s="207" t="s">
        <v>1123</v>
      </c>
    </row>
    <row r="498" s="2" customFormat="1">
      <c r="A498" s="37"/>
      <c r="B498" s="38"/>
      <c r="C498" s="39"/>
      <c r="D498" s="209" t="s">
        <v>156</v>
      </c>
      <c r="E498" s="39"/>
      <c r="F498" s="210" t="s">
        <v>562</v>
      </c>
      <c r="G498" s="39"/>
      <c r="H498" s="39"/>
      <c r="I498" s="211"/>
      <c r="J498" s="39"/>
      <c r="K498" s="39"/>
      <c r="L498" s="43"/>
      <c r="M498" s="212"/>
      <c r="N498" s="213"/>
      <c r="O498" s="83"/>
      <c r="P498" s="83"/>
      <c r="Q498" s="83"/>
      <c r="R498" s="83"/>
      <c r="S498" s="83"/>
      <c r="T498" s="84"/>
      <c r="U498" s="37"/>
      <c r="V498" s="37"/>
      <c r="W498" s="37"/>
      <c r="X498" s="37"/>
      <c r="Y498" s="37"/>
      <c r="Z498" s="37"/>
      <c r="AA498" s="37"/>
      <c r="AB498" s="37"/>
      <c r="AC498" s="37"/>
      <c r="AD498" s="37"/>
      <c r="AE498" s="37"/>
      <c r="AT498" s="16" t="s">
        <v>156</v>
      </c>
      <c r="AU498" s="16" t="s">
        <v>14</v>
      </c>
    </row>
    <row r="499" s="2" customFormat="1">
      <c r="A499" s="37"/>
      <c r="B499" s="38"/>
      <c r="C499" s="39"/>
      <c r="D499" s="214" t="s">
        <v>158</v>
      </c>
      <c r="E499" s="39"/>
      <c r="F499" s="215" t="s">
        <v>563</v>
      </c>
      <c r="G499" s="39"/>
      <c r="H499" s="39"/>
      <c r="I499" s="211"/>
      <c r="J499" s="39"/>
      <c r="K499" s="39"/>
      <c r="L499" s="43"/>
      <c r="M499" s="212"/>
      <c r="N499" s="213"/>
      <c r="O499" s="83"/>
      <c r="P499" s="83"/>
      <c r="Q499" s="83"/>
      <c r="R499" s="83"/>
      <c r="S499" s="83"/>
      <c r="T499" s="84"/>
      <c r="U499" s="37"/>
      <c r="V499" s="37"/>
      <c r="W499" s="37"/>
      <c r="X499" s="37"/>
      <c r="Y499" s="37"/>
      <c r="Z499" s="37"/>
      <c r="AA499" s="37"/>
      <c r="AB499" s="37"/>
      <c r="AC499" s="37"/>
      <c r="AD499" s="37"/>
      <c r="AE499" s="37"/>
      <c r="AT499" s="16" t="s">
        <v>158</v>
      </c>
      <c r="AU499" s="16" t="s">
        <v>14</v>
      </c>
    </row>
    <row r="500" s="2" customFormat="1">
      <c r="A500" s="37"/>
      <c r="B500" s="38"/>
      <c r="C500" s="39"/>
      <c r="D500" s="209" t="s">
        <v>314</v>
      </c>
      <c r="E500" s="39"/>
      <c r="F500" s="247" t="s">
        <v>564</v>
      </c>
      <c r="G500" s="39"/>
      <c r="H500" s="39"/>
      <c r="I500" s="211"/>
      <c r="J500" s="39"/>
      <c r="K500" s="39"/>
      <c r="L500" s="43"/>
      <c r="M500" s="212"/>
      <c r="N500" s="213"/>
      <c r="O500" s="83"/>
      <c r="P500" s="83"/>
      <c r="Q500" s="83"/>
      <c r="R500" s="83"/>
      <c r="S500" s="83"/>
      <c r="T500" s="84"/>
      <c r="U500" s="37"/>
      <c r="V500" s="37"/>
      <c r="W500" s="37"/>
      <c r="X500" s="37"/>
      <c r="Y500" s="37"/>
      <c r="Z500" s="37"/>
      <c r="AA500" s="37"/>
      <c r="AB500" s="37"/>
      <c r="AC500" s="37"/>
      <c r="AD500" s="37"/>
      <c r="AE500" s="37"/>
      <c r="AT500" s="16" t="s">
        <v>314</v>
      </c>
      <c r="AU500" s="16" t="s">
        <v>14</v>
      </c>
    </row>
    <row r="501" s="12" customFormat="1">
      <c r="A501" s="12"/>
      <c r="B501" s="216"/>
      <c r="C501" s="217"/>
      <c r="D501" s="209" t="s">
        <v>160</v>
      </c>
      <c r="E501" s="218" t="s">
        <v>19</v>
      </c>
      <c r="F501" s="219" t="s">
        <v>450</v>
      </c>
      <c r="G501" s="217"/>
      <c r="H501" s="218" t="s">
        <v>19</v>
      </c>
      <c r="I501" s="220"/>
      <c r="J501" s="217"/>
      <c r="K501" s="217"/>
      <c r="L501" s="221"/>
      <c r="M501" s="222"/>
      <c r="N501" s="223"/>
      <c r="O501" s="223"/>
      <c r="P501" s="223"/>
      <c r="Q501" s="223"/>
      <c r="R501" s="223"/>
      <c r="S501" s="223"/>
      <c r="T501" s="224"/>
      <c r="U501" s="12"/>
      <c r="V501" s="12"/>
      <c r="W501" s="12"/>
      <c r="X501" s="12"/>
      <c r="Y501" s="12"/>
      <c r="Z501" s="12"/>
      <c r="AA501" s="12"/>
      <c r="AB501" s="12"/>
      <c r="AC501" s="12"/>
      <c r="AD501" s="12"/>
      <c r="AE501" s="12"/>
      <c r="AT501" s="225" t="s">
        <v>160</v>
      </c>
      <c r="AU501" s="225" t="s">
        <v>14</v>
      </c>
      <c r="AV501" s="12" t="s">
        <v>14</v>
      </c>
      <c r="AW501" s="12" t="s">
        <v>35</v>
      </c>
      <c r="AX501" s="12" t="s">
        <v>76</v>
      </c>
      <c r="AY501" s="225" t="s">
        <v>149</v>
      </c>
    </row>
    <row r="502" s="13" customFormat="1">
      <c r="A502" s="13"/>
      <c r="B502" s="226"/>
      <c r="C502" s="227"/>
      <c r="D502" s="209" t="s">
        <v>160</v>
      </c>
      <c r="E502" s="228" t="s">
        <v>751</v>
      </c>
      <c r="F502" s="229" t="s">
        <v>1124</v>
      </c>
      <c r="G502" s="227"/>
      <c r="H502" s="230">
        <v>890.13999999999999</v>
      </c>
      <c r="I502" s="231"/>
      <c r="J502" s="227"/>
      <c r="K502" s="227"/>
      <c r="L502" s="232"/>
      <c r="M502" s="233"/>
      <c r="N502" s="234"/>
      <c r="O502" s="234"/>
      <c r="P502" s="234"/>
      <c r="Q502" s="234"/>
      <c r="R502" s="234"/>
      <c r="S502" s="234"/>
      <c r="T502" s="235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36" t="s">
        <v>160</v>
      </c>
      <c r="AU502" s="236" t="s">
        <v>14</v>
      </c>
      <c r="AV502" s="13" t="s">
        <v>96</v>
      </c>
      <c r="AW502" s="13" t="s">
        <v>35</v>
      </c>
      <c r="AX502" s="13" t="s">
        <v>76</v>
      </c>
      <c r="AY502" s="236" t="s">
        <v>149</v>
      </c>
    </row>
    <row r="503" s="13" customFormat="1">
      <c r="A503" s="13"/>
      <c r="B503" s="226"/>
      <c r="C503" s="227"/>
      <c r="D503" s="209" t="s">
        <v>160</v>
      </c>
      <c r="E503" s="228" t="s">
        <v>753</v>
      </c>
      <c r="F503" s="229" t="s">
        <v>754</v>
      </c>
      <c r="G503" s="227"/>
      <c r="H503" s="230">
        <v>890.13999999999999</v>
      </c>
      <c r="I503" s="231"/>
      <c r="J503" s="227"/>
      <c r="K503" s="227"/>
      <c r="L503" s="232"/>
      <c r="M503" s="233"/>
      <c r="N503" s="234"/>
      <c r="O503" s="234"/>
      <c r="P503" s="234"/>
      <c r="Q503" s="234"/>
      <c r="R503" s="234"/>
      <c r="S503" s="234"/>
      <c r="T503" s="235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36" t="s">
        <v>160</v>
      </c>
      <c r="AU503" s="236" t="s">
        <v>14</v>
      </c>
      <c r="AV503" s="13" t="s">
        <v>96</v>
      </c>
      <c r="AW503" s="13" t="s">
        <v>35</v>
      </c>
      <c r="AX503" s="13" t="s">
        <v>14</v>
      </c>
      <c r="AY503" s="236" t="s">
        <v>149</v>
      </c>
    </row>
    <row r="504" s="2" customFormat="1" ht="16.5" customHeight="1">
      <c r="A504" s="37"/>
      <c r="B504" s="38"/>
      <c r="C504" s="196" t="s">
        <v>1125</v>
      </c>
      <c r="D504" s="196" t="s">
        <v>150</v>
      </c>
      <c r="E504" s="197" t="s">
        <v>570</v>
      </c>
      <c r="F504" s="198" t="s">
        <v>571</v>
      </c>
      <c r="G504" s="199" t="s">
        <v>291</v>
      </c>
      <c r="H504" s="200">
        <v>266.5</v>
      </c>
      <c r="I504" s="201"/>
      <c r="J504" s="202">
        <f>ROUND(I504*H504,2)</f>
        <v>0</v>
      </c>
      <c r="K504" s="198" t="s">
        <v>154</v>
      </c>
      <c r="L504" s="43"/>
      <c r="M504" s="203" t="s">
        <v>19</v>
      </c>
      <c r="N504" s="204" t="s">
        <v>47</v>
      </c>
      <c r="O504" s="83"/>
      <c r="P504" s="205">
        <f>O504*H504</f>
        <v>0</v>
      </c>
      <c r="Q504" s="205">
        <v>0.23000000000000001</v>
      </c>
      <c r="R504" s="205">
        <f>Q504*H504</f>
        <v>61.295000000000002</v>
      </c>
      <c r="S504" s="205">
        <v>0</v>
      </c>
      <c r="T504" s="206">
        <f>S504*H504</f>
        <v>0</v>
      </c>
      <c r="U504" s="37"/>
      <c r="V504" s="37"/>
      <c r="W504" s="37"/>
      <c r="X504" s="37"/>
      <c r="Y504" s="37"/>
      <c r="Z504" s="37"/>
      <c r="AA504" s="37"/>
      <c r="AB504" s="37"/>
      <c r="AC504" s="37"/>
      <c r="AD504" s="37"/>
      <c r="AE504" s="37"/>
      <c r="AR504" s="207" t="s">
        <v>148</v>
      </c>
      <c r="AT504" s="207" t="s">
        <v>150</v>
      </c>
      <c r="AU504" s="207" t="s">
        <v>14</v>
      </c>
      <c r="AY504" s="16" t="s">
        <v>149</v>
      </c>
      <c r="BE504" s="208">
        <f>IF(N504="základní",J504,0)</f>
        <v>0</v>
      </c>
      <c r="BF504" s="208">
        <f>IF(N504="snížená",J504,0)</f>
        <v>0</v>
      </c>
      <c r="BG504" s="208">
        <f>IF(N504="zákl. přenesená",J504,0)</f>
        <v>0</v>
      </c>
      <c r="BH504" s="208">
        <f>IF(N504="sníž. přenesená",J504,0)</f>
        <v>0</v>
      </c>
      <c r="BI504" s="208">
        <f>IF(N504="nulová",J504,0)</f>
        <v>0</v>
      </c>
      <c r="BJ504" s="16" t="s">
        <v>14</v>
      </c>
      <c r="BK504" s="208">
        <f>ROUND(I504*H504,2)</f>
        <v>0</v>
      </c>
      <c r="BL504" s="16" t="s">
        <v>148</v>
      </c>
      <c r="BM504" s="207" t="s">
        <v>1126</v>
      </c>
    </row>
    <row r="505" s="2" customFormat="1">
      <c r="A505" s="37"/>
      <c r="B505" s="38"/>
      <c r="C505" s="39"/>
      <c r="D505" s="209" t="s">
        <v>156</v>
      </c>
      <c r="E505" s="39"/>
      <c r="F505" s="210" t="s">
        <v>573</v>
      </c>
      <c r="G505" s="39"/>
      <c r="H505" s="39"/>
      <c r="I505" s="211"/>
      <c r="J505" s="39"/>
      <c r="K505" s="39"/>
      <c r="L505" s="43"/>
      <c r="M505" s="212"/>
      <c r="N505" s="213"/>
      <c r="O505" s="83"/>
      <c r="P505" s="83"/>
      <c r="Q505" s="83"/>
      <c r="R505" s="83"/>
      <c r="S505" s="83"/>
      <c r="T505" s="84"/>
      <c r="U505" s="37"/>
      <c r="V505" s="37"/>
      <c r="W505" s="37"/>
      <c r="X505" s="37"/>
      <c r="Y505" s="37"/>
      <c r="Z505" s="37"/>
      <c r="AA505" s="37"/>
      <c r="AB505" s="37"/>
      <c r="AC505" s="37"/>
      <c r="AD505" s="37"/>
      <c r="AE505" s="37"/>
      <c r="AT505" s="16" t="s">
        <v>156</v>
      </c>
      <c r="AU505" s="16" t="s">
        <v>14</v>
      </c>
    </row>
    <row r="506" s="2" customFormat="1">
      <c r="A506" s="37"/>
      <c r="B506" s="38"/>
      <c r="C506" s="39"/>
      <c r="D506" s="214" t="s">
        <v>158</v>
      </c>
      <c r="E506" s="39"/>
      <c r="F506" s="215" t="s">
        <v>574</v>
      </c>
      <c r="G506" s="39"/>
      <c r="H506" s="39"/>
      <c r="I506" s="211"/>
      <c r="J506" s="39"/>
      <c r="K506" s="39"/>
      <c r="L506" s="43"/>
      <c r="M506" s="212"/>
      <c r="N506" s="213"/>
      <c r="O506" s="83"/>
      <c r="P506" s="83"/>
      <c r="Q506" s="83"/>
      <c r="R506" s="83"/>
      <c r="S506" s="83"/>
      <c r="T506" s="84"/>
      <c r="U506" s="37"/>
      <c r="V506" s="37"/>
      <c r="W506" s="37"/>
      <c r="X506" s="37"/>
      <c r="Y506" s="37"/>
      <c r="Z506" s="37"/>
      <c r="AA506" s="37"/>
      <c r="AB506" s="37"/>
      <c r="AC506" s="37"/>
      <c r="AD506" s="37"/>
      <c r="AE506" s="37"/>
      <c r="AT506" s="16" t="s">
        <v>158</v>
      </c>
      <c r="AU506" s="16" t="s">
        <v>14</v>
      </c>
    </row>
    <row r="507" s="12" customFormat="1">
      <c r="A507" s="12"/>
      <c r="B507" s="216"/>
      <c r="C507" s="217"/>
      <c r="D507" s="209" t="s">
        <v>160</v>
      </c>
      <c r="E507" s="218" t="s">
        <v>19</v>
      </c>
      <c r="F507" s="219" t="s">
        <v>575</v>
      </c>
      <c r="G507" s="217"/>
      <c r="H507" s="218" t="s">
        <v>19</v>
      </c>
      <c r="I507" s="220"/>
      <c r="J507" s="217"/>
      <c r="K507" s="217"/>
      <c r="L507" s="221"/>
      <c r="M507" s="222"/>
      <c r="N507" s="223"/>
      <c r="O507" s="223"/>
      <c r="P507" s="223"/>
      <c r="Q507" s="223"/>
      <c r="R507" s="223"/>
      <c r="S507" s="223"/>
      <c r="T507" s="224"/>
      <c r="U507" s="12"/>
      <c r="V507" s="12"/>
      <c r="W507" s="12"/>
      <c r="X507" s="12"/>
      <c r="Y507" s="12"/>
      <c r="Z507" s="12"/>
      <c r="AA507" s="12"/>
      <c r="AB507" s="12"/>
      <c r="AC507" s="12"/>
      <c r="AD507" s="12"/>
      <c r="AE507" s="12"/>
      <c r="AT507" s="225" t="s">
        <v>160</v>
      </c>
      <c r="AU507" s="225" t="s">
        <v>14</v>
      </c>
      <c r="AV507" s="12" t="s">
        <v>14</v>
      </c>
      <c r="AW507" s="12" t="s">
        <v>35</v>
      </c>
      <c r="AX507" s="12" t="s">
        <v>76</v>
      </c>
      <c r="AY507" s="225" t="s">
        <v>149</v>
      </c>
    </row>
    <row r="508" s="13" customFormat="1">
      <c r="A508" s="13"/>
      <c r="B508" s="226"/>
      <c r="C508" s="227"/>
      <c r="D508" s="209" t="s">
        <v>160</v>
      </c>
      <c r="E508" s="228" t="s">
        <v>761</v>
      </c>
      <c r="F508" s="229" t="s">
        <v>1127</v>
      </c>
      <c r="G508" s="227"/>
      <c r="H508" s="230">
        <v>266.5</v>
      </c>
      <c r="I508" s="231"/>
      <c r="J508" s="227"/>
      <c r="K508" s="227"/>
      <c r="L508" s="232"/>
      <c r="M508" s="233"/>
      <c r="N508" s="234"/>
      <c r="O508" s="234"/>
      <c r="P508" s="234"/>
      <c r="Q508" s="234"/>
      <c r="R508" s="234"/>
      <c r="S508" s="234"/>
      <c r="T508" s="235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36" t="s">
        <v>160</v>
      </c>
      <c r="AU508" s="236" t="s">
        <v>14</v>
      </c>
      <c r="AV508" s="13" t="s">
        <v>96</v>
      </c>
      <c r="AW508" s="13" t="s">
        <v>35</v>
      </c>
      <c r="AX508" s="13" t="s">
        <v>76</v>
      </c>
      <c r="AY508" s="236" t="s">
        <v>149</v>
      </c>
    </row>
    <row r="509" s="13" customFormat="1">
      <c r="A509" s="13"/>
      <c r="B509" s="226"/>
      <c r="C509" s="227"/>
      <c r="D509" s="209" t="s">
        <v>160</v>
      </c>
      <c r="E509" s="228" t="s">
        <v>762</v>
      </c>
      <c r="F509" s="229" t="s">
        <v>763</v>
      </c>
      <c r="G509" s="227"/>
      <c r="H509" s="230">
        <v>266.5</v>
      </c>
      <c r="I509" s="231"/>
      <c r="J509" s="227"/>
      <c r="K509" s="227"/>
      <c r="L509" s="232"/>
      <c r="M509" s="233"/>
      <c r="N509" s="234"/>
      <c r="O509" s="234"/>
      <c r="P509" s="234"/>
      <c r="Q509" s="234"/>
      <c r="R509" s="234"/>
      <c r="S509" s="234"/>
      <c r="T509" s="235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36" t="s">
        <v>160</v>
      </c>
      <c r="AU509" s="236" t="s">
        <v>14</v>
      </c>
      <c r="AV509" s="13" t="s">
        <v>96</v>
      </c>
      <c r="AW509" s="13" t="s">
        <v>35</v>
      </c>
      <c r="AX509" s="13" t="s">
        <v>14</v>
      </c>
      <c r="AY509" s="236" t="s">
        <v>149</v>
      </c>
    </row>
    <row r="510" s="2" customFormat="1" ht="16.5" customHeight="1">
      <c r="A510" s="37"/>
      <c r="B510" s="38"/>
      <c r="C510" s="196" t="s">
        <v>1128</v>
      </c>
      <c r="D510" s="196" t="s">
        <v>150</v>
      </c>
      <c r="E510" s="197" t="s">
        <v>581</v>
      </c>
      <c r="F510" s="198" t="s">
        <v>582</v>
      </c>
      <c r="G510" s="199" t="s">
        <v>291</v>
      </c>
      <c r="H510" s="200">
        <v>513.04999999999995</v>
      </c>
      <c r="I510" s="201"/>
      <c r="J510" s="202">
        <f>ROUND(I510*H510,2)</f>
        <v>0</v>
      </c>
      <c r="K510" s="198" t="s">
        <v>154</v>
      </c>
      <c r="L510" s="43"/>
      <c r="M510" s="203" t="s">
        <v>19</v>
      </c>
      <c r="N510" s="204" t="s">
        <v>47</v>
      </c>
      <c r="O510" s="83"/>
      <c r="P510" s="205">
        <f>O510*H510</f>
        <v>0</v>
      </c>
      <c r="Q510" s="205">
        <v>0</v>
      </c>
      <c r="R510" s="205">
        <f>Q510*H510</f>
        <v>0</v>
      </c>
      <c r="S510" s="205">
        <v>0</v>
      </c>
      <c r="T510" s="206">
        <f>S510*H510</f>
        <v>0</v>
      </c>
      <c r="U510" s="37"/>
      <c r="V510" s="37"/>
      <c r="W510" s="37"/>
      <c r="X510" s="37"/>
      <c r="Y510" s="37"/>
      <c r="Z510" s="37"/>
      <c r="AA510" s="37"/>
      <c r="AB510" s="37"/>
      <c r="AC510" s="37"/>
      <c r="AD510" s="37"/>
      <c r="AE510" s="37"/>
      <c r="AR510" s="207" t="s">
        <v>148</v>
      </c>
      <c r="AT510" s="207" t="s">
        <v>150</v>
      </c>
      <c r="AU510" s="207" t="s">
        <v>14</v>
      </c>
      <c r="AY510" s="16" t="s">
        <v>149</v>
      </c>
      <c r="BE510" s="208">
        <f>IF(N510="základní",J510,0)</f>
        <v>0</v>
      </c>
      <c r="BF510" s="208">
        <f>IF(N510="snížená",J510,0)</f>
        <v>0</v>
      </c>
      <c r="BG510" s="208">
        <f>IF(N510="zákl. přenesená",J510,0)</f>
        <v>0</v>
      </c>
      <c r="BH510" s="208">
        <f>IF(N510="sníž. přenesená",J510,0)</f>
        <v>0</v>
      </c>
      <c r="BI510" s="208">
        <f>IF(N510="nulová",J510,0)</f>
        <v>0</v>
      </c>
      <c r="BJ510" s="16" t="s">
        <v>14</v>
      </c>
      <c r="BK510" s="208">
        <f>ROUND(I510*H510,2)</f>
        <v>0</v>
      </c>
      <c r="BL510" s="16" t="s">
        <v>148</v>
      </c>
      <c r="BM510" s="207" t="s">
        <v>1129</v>
      </c>
    </row>
    <row r="511" s="2" customFormat="1">
      <c r="A511" s="37"/>
      <c r="B511" s="38"/>
      <c r="C511" s="39"/>
      <c r="D511" s="209" t="s">
        <v>156</v>
      </c>
      <c r="E511" s="39"/>
      <c r="F511" s="210" t="s">
        <v>584</v>
      </c>
      <c r="G511" s="39"/>
      <c r="H511" s="39"/>
      <c r="I511" s="211"/>
      <c r="J511" s="39"/>
      <c r="K511" s="39"/>
      <c r="L511" s="43"/>
      <c r="M511" s="212"/>
      <c r="N511" s="213"/>
      <c r="O511" s="83"/>
      <c r="P511" s="83"/>
      <c r="Q511" s="83"/>
      <c r="R511" s="83"/>
      <c r="S511" s="83"/>
      <c r="T511" s="84"/>
      <c r="U511" s="37"/>
      <c r="V511" s="37"/>
      <c r="W511" s="37"/>
      <c r="X511" s="37"/>
      <c r="Y511" s="37"/>
      <c r="Z511" s="37"/>
      <c r="AA511" s="37"/>
      <c r="AB511" s="37"/>
      <c r="AC511" s="37"/>
      <c r="AD511" s="37"/>
      <c r="AE511" s="37"/>
      <c r="AT511" s="16" t="s">
        <v>156</v>
      </c>
      <c r="AU511" s="16" t="s">
        <v>14</v>
      </c>
    </row>
    <row r="512" s="2" customFormat="1">
      <c r="A512" s="37"/>
      <c r="B512" s="38"/>
      <c r="C512" s="39"/>
      <c r="D512" s="214" t="s">
        <v>158</v>
      </c>
      <c r="E512" s="39"/>
      <c r="F512" s="215" t="s">
        <v>585</v>
      </c>
      <c r="G512" s="39"/>
      <c r="H512" s="39"/>
      <c r="I512" s="211"/>
      <c r="J512" s="39"/>
      <c r="K512" s="39"/>
      <c r="L512" s="43"/>
      <c r="M512" s="212"/>
      <c r="N512" s="213"/>
      <c r="O512" s="83"/>
      <c r="P512" s="83"/>
      <c r="Q512" s="83"/>
      <c r="R512" s="83"/>
      <c r="S512" s="83"/>
      <c r="T512" s="84"/>
      <c r="U512" s="37"/>
      <c r="V512" s="37"/>
      <c r="W512" s="37"/>
      <c r="X512" s="37"/>
      <c r="Y512" s="37"/>
      <c r="Z512" s="37"/>
      <c r="AA512" s="37"/>
      <c r="AB512" s="37"/>
      <c r="AC512" s="37"/>
      <c r="AD512" s="37"/>
      <c r="AE512" s="37"/>
      <c r="AT512" s="16" t="s">
        <v>158</v>
      </c>
      <c r="AU512" s="16" t="s">
        <v>14</v>
      </c>
    </row>
    <row r="513" s="12" customFormat="1">
      <c r="A513" s="12"/>
      <c r="B513" s="216"/>
      <c r="C513" s="217"/>
      <c r="D513" s="209" t="s">
        <v>160</v>
      </c>
      <c r="E513" s="218" t="s">
        <v>19</v>
      </c>
      <c r="F513" s="219" t="s">
        <v>450</v>
      </c>
      <c r="G513" s="217"/>
      <c r="H513" s="218" t="s">
        <v>19</v>
      </c>
      <c r="I513" s="220"/>
      <c r="J513" s="217"/>
      <c r="K513" s="217"/>
      <c r="L513" s="221"/>
      <c r="M513" s="222"/>
      <c r="N513" s="223"/>
      <c r="O513" s="223"/>
      <c r="P513" s="223"/>
      <c r="Q513" s="223"/>
      <c r="R513" s="223"/>
      <c r="S513" s="223"/>
      <c r="T513" s="224"/>
      <c r="U513" s="12"/>
      <c r="V513" s="12"/>
      <c r="W513" s="12"/>
      <c r="X513" s="12"/>
      <c r="Y513" s="12"/>
      <c r="Z513" s="12"/>
      <c r="AA513" s="12"/>
      <c r="AB513" s="12"/>
      <c r="AC513" s="12"/>
      <c r="AD513" s="12"/>
      <c r="AE513" s="12"/>
      <c r="AT513" s="225" t="s">
        <v>160</v>
      </c>
      <c r="AU513" s="225" t="s">
        <v>14</v>
      </c>
      <c r="AV513" s="12" t="s">
        <v>14</v>
      </c>
      <c r="AW513" s="12" t="s">
        <v>35</v>
      </c>
      <c r="AX513" s="12" t="s">
        <v>76</v>
      </c>
      <c r="AY513" s="225" t="s">
        <v>149</v>
      </c>
    </row>
    <row r="514" s="13" customFormat="1">
      <c r="A514" s="13"/>
      <c r="B514" s="226"/>
      <c r="C514" s="227"/>
      <c r="D514" s="209" t="s">
        <v>160</v>
      </c>
      <c r="E514" s="228" t="s">
        <v>770</v>
      </c>
      <c r="F514" s="229" t="s">
        <v>1130</v>
      </c>
      <c r="G514" s="227"/>
      <c r="H514" s="230">
        <v>513.04999999999995</v>
      </c>
      <c r="I514" s="231"/>
      <c r="J514" s="227"/>
      <c r="K514" s="227"/>
      <c r="L514" s="232"/>
      <c r="M514" s="233"/>
      <c r="N514" s="234"/>
      <c r="O514" s="234"/>
      <c r="P514" s="234"/>
      <c r="Q514" s="234"/>
      <c r="R514" s="234"/>
      <c r="S514" s="234"/>
      <c r="T514" s="235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36" t="s">
        <v>160</v>
      </c>
      <c r="AU514" s="236" t="s">
        <v>14</v>
      </c>
      <c r="AV514" s="13" t="s">
        <v>96</v>
      </c>
      <c r="AW514" s="13" t="s">
        <v>35</v>
      </c>
      <c r="AX514" s="13" t="s">
        <v>76</v>
      </c>
      <c r="AY514" s="236" t="s">
        <v>149</v>
      </c>
    </row>
    <row r="515" s="13" customFormat="1">
      <c r="A515" s="13"/>
      <c r="B515" s="226"/>
      <c r="C515" s="227"/>
      <c r="D515" s="209" t="s">
        <v>160</v>
      </c>
      <c r="E515" s="228" t="s">
        <v>772</v>
      </c>
      <c r="F515" s="229" t="s">
        <v>773</v>
      </c>
      <c r="G515" s="227"/>
      <c r="H515" s="230">
        <v>513.04999999999995</v>
      </c>
      <c r="I515" s="231"/>
      <c r="J515" s="227"/>
      <c r="K515" s="227"/>
      <c r="L515" s="232"/>
      <c r="M515" s="233"/>
      <c r="N515" s="234"/>
      <c r="O515" s="234"/>
      <c r="P515" s="234"/>
      <c r="Q515" s="234"/>
      <c r="R515" s="234"/>
      <c r="S515" s="234"/>
      <c r="T515" s="235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36" t="s">
        <v>160</v>
      </c>
      <c r="AU515" s="236" t="s">
        <v>14</v>
      </c>
      <c r="AV515" s="13" t="s">
        <v>96</v>
      </c>
      <c r="AW515" s="13" t="s">
        <v>35</v>
      </c>
      <c r="AX515" s="13" t="s">
        <v>14</v>
      </c>
      <c r="AY515" s="236" t="s">
        <v>149</v>
      </c>
    </row>
    <row r="516" s="2" customFormat="1" ht="16.5" customHeight="1">
      <c r="A516" s="37"/>
      <c r="B516" s="38"/>
      <c r="C516" s="196" t="s">
        <v>1131</v>
      </c>
      <c r="D516" s="196" t="s">
        <v>150</v>
      </c>
      <c r="E516" s="197" t="s">
        <v>591</v>
      </c>
      <c r="F516" s="198" t="s">
        <v>592</v>
      </c>
      <c r="G516" s="199" t="s">
        <v>178</v>
      </c>
      <c r="H516" s="200">
        <v>266.5</v>
      </c>
      <c r="I516" s="201"/>
      <c r="J516" s="202">
        <f>ROUND(I516*H516,2)</f>
        <v>0</v>
      </c>
      <c r="K516" s="198" t="s">
        <v>154</v>
      </c>
      <c r="L516" s="43"/>
      <c r="M516" s="203" t="s">
        <v>19</v>
      </c>
      <c r="N516" s="204" t="s">
        <v>47</v>
      </c>
      <c r="O516" s="83"/>
      <c r="P516" s="205">
        <f>O516*H516</f>
        <v>0</v>
      </c>
      <c r="Q516" s="205">
        <v>0</v>
      </c>
      <c r="R516" s="205">
        <f>Q516*H516</f>
        <v>0</v>
      </c>
      <c r="S516" s="205">
        <v>0</v>
      </c>
      <c r="T516" s="206">
        <f>S516*H516</f>
        <v>0</v>
      </c>
      <c r="U516" s="37"/>
      <c r="V516" s="37"/>
      <c r="W516" s="37"/>
      <c r="X516" s="37"/>
      <c r="Y516" s="37"/>
      <c r="Z516" s="37"/>
      <c r="AA516" s="37"/>
      <c r="AB516" s="37"/>
      <c r="AC516" s="37"/>
      <c r="AD516" s="37"/>
      <c r="AE516" s="37"/>
      <c r="AR516" s="207" t="s">
        <v>148</v>
      </c>
      <c r="AT516" s="207" t="s">
        <v>150</v>
      </c>
      <c r="AU516" s="207" t="s">
        <v>14</v>
      </c>
      <c r="AY516" s="16" t="s">
        <v>149</v>
      </c>
      <c r="BE516" s="208">
        <f>IF(N516="základní",J516,0)</f>
        <v>0</v>
      </c>
      <c r="BF516" s="208">
        <f>IF(N516="snížená",J516,0)</f>
        <v>0</v>
      </c>
      <c r="BG516" s="208">
        <f>IF(N516="zákl. přenesená",J516,0)</f>
        <v>0</v>
      </c>
      <c r="BH516" s="208">
        <f>IF(N516="sníž. přenesená",J516,0)</f>
        <v>0</v>
      </c>
      <c r="BI516" s="208">
        <f>IF(N516="nulová",J516,0)</f>
        <v>0</v>
      </c>
      <c r="BJ516" s="16" t="s">
        <v>14</v>
      </c>
      <c r="BK516" s="208">
        <f>ROUND(I516*H516,2)</f>
        <v>0</v>
      </c>
      <c r="BL516" s="16" t="s">
        <v>148</v>
      </c>
      <c r="BM516" s="207" t="s">
        <v>1132</v>
      </c>
    </row>
    <row r="517" s="2" customFormat="1">
      <c r="A517" s="37"/>
      <c r="B517" s="38"/>
      <c r="C517" s="39"/>
      <c r="D517" s="209" t="s">
        <v>156</v>
      </c>
      <c r="E517" s="39"/>
      <c r="F517" s="210" t="s">
        <v>594</v>
      </c>
      <c r="G517" s="39"/>
      <c r="H517" s="39"/>
      <c r="I517" s="211"/>
      <c r="J517" s="39"/>
      <c r="K517" s="39"/>
      <c r="L517" s="43"/>
      <c r="M517" s="212"/>
      <c r="N517" s="213"/>
      <c r="O517" s="83"/>
      <c r="P517" s="83"/>
      <c r="Q517" s="83"/>
      <c r="R517" s="83"/>
      <c r="S517" s="83"/>
      <c r="T517" s="84"/>
      <c r="U517" s="37"/>
      <c r="V517" s="37"/>
      <c r="W517" s="37"/>
      <c r="X517" s="37"/>
      <c r="Y517" s="37"/>
      <c r="Z517" s="37"/>
      <c r="AA517" s="37"/>
      <c r="AB517" s="37"/>
      <c r="AC517" s="37"/>
      <c r="AD517" s="37"/>
      <c r="AE517" s="37"/>
      <c r="AT517" s="16" t="s">
        <v>156</v>
      </c>
      <c r="AU517" s="16" t="s">
        <v>14</v>
      </c>
    </row>
    <row r="518" s="2" customFormat="1">
      <c r="A518" s="37"/>
      <c r="B518" s="38"/>
      <c r="C518" s="39"/>
      <c r="D518" s="214" t="s">
        <v>158</v>
      </c>
      <c r="E518" s="39"/>
      <c r="F518" s="215" t="s">
        <v>595</v>
      </c>
      <c r="G518" s="39"/>
      <c r="H518" s="39"/>
      <c r="I518" s="211"/>
      <c r="J518" s="39"/>
      <c r="K518" s="39"/>
      <c r="L518" s="43"/>
      <c r="M518" s="212"/>
      <c r="N518" s="213"/>
      <c r="O518" s="83"/>
      <c r="P518" s="83"/>
      <c r="Q518" s="83"/>
      <c r="R518" s="83"/>
      <c r="S518" s="83"/>
      <c r="T518" s="84"/>
      <c r="U518" s="37"/>
      <c r="V518" s="37"/>
      <c r="W518" s="37"/>
      <c r="X518" s="37"/>
      <c r="Y518" s="37"/>
      <c r="Z518" s="37"/>
      <c r="AA518" s="37"/>
      <c r="AB518" s="37"/>
      <c r="AC518" s="37"/>
      <c r="AD518" s="37"/>
      <c r="AE518" s="37"/>
      <c r="AT518" s="16" t="s">
        <v>158</v>
      </c>
      <c r="AU518" s="16" t="s">
        <v>14</v>
      </c>
    </row>
    <row r="519" s="12" customFormat="1">
      <c r="A519" s="12"/>
      <c r="B519" s="216"/>
      <c r="C519" s="217"/>
      <c r="D519" s="209" t="s">
        <v>160</v>
      </c>
      <c r="E519" s="218" t="s">
        <v>19</v>
      </c>
      <c r="F519" s="219" t="s">
        <v>450</v>
      </c>
      <c r="G519" s="217"/>
      <c r="H519" s="218" t="s">
        <v>19</v>
      </c>
      <c r="I519" s="220"/>
      <c r="J519" s="217"/>
      <c r="K519" s="217"/>
      <c r="L519" s="221"/>
      <c r="M519" s="222"/>
      <c r="N519" s="223"/>
      <c r="O519" s="223"/>
      <c r="P519" s="223"/>
      <c r="Q519" s="223"/>
      <c r="R519" s="223"/>
      <c r="S519" s="223"/>
      <c r="T519" s="224"/>
      <c r="U519" s="12"/>
      <c r="V519" s="12"/>
      <c r="W519" s="12"/>
      <c r="X519" s="12"/>
      <c r="Y519" s="12"/>
      <c r="Z519" s="12"/>
      <c r="AA519" s="12"/>
      <c r="AB519" s="12"/>
      <c r="AC519" s="12"/>
      <c r="AD519" s="12"/>
      <c r="AE519" s="12"/>
      <c r="AT519" s="225" t="s">
        <v>160</v>
      </c>
      <c r="AU519" s="225" t="s">
        <v>14</v>
      </c>
      <c r="AV519" s="12" t="s">
        <v>14</v>
      </c>
      <c r="AW519" s="12" t="s">
        <v>35</v>
      </c>
      <c r="AX519" s="12" t="s">
        <v>76</v>
      </c>
      <c r="AY519" s="225" t="s">
        <v>149</v>
      </c>
    </row>
    <row r="520" s="13" customFormat="1">
      <c r="A520" s="13"/>
      <c r="B520" s="226"/>
      <c r="C520" s="227"/>
      <c r="D520" s="209" t="s">
        <v>160</v>
      </c>
      <c r="E520" s="228" t="s">
        <v>1133</v>
      </c>
      <c r="F520" s="229" t="s">
        <v>1134</v>
      </c>
      <c r="G520" s="227"/>
      <c r="H520" s="230">
        <v>266.5</v>
      </c>
      <c r="I520" s="231"/>
      <c r="J520" s="227"/>
      <c r="K520" s="227"/>
      <c r="L520" s="232"/>
      <c r="M520" s="233"/>
      <c r="N520" s="234"/>
      <c r="O520" s="234"/>
      <c r="P520" s="234"/>
      <c r="Q520" s="234"/>
      <c r="R520" s="234"/>
      <c r="S520" s="234"/>
      <c r="T520" s="235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36" t="s">
        <v>160</v>
      </c>
      <c r="AU520" s="236" t="s">
        <v>14</v>
      </c>
      <c r="AV520" s="13" t="s">
        <v>96</v>
      </c>
      <c r="AW520" s="13" t="s">
        <v>35</v>
      </c>
      <c r="AX520" s="13" t="s">
        <v>76</v>
      </c>
      <c r="AY520" s="236" t="s">
        <v>149</v>
      </c>
    </row>
    <row r="521" s="13" customFormat="1">
      <c r="A521" s="13"/>
      <c r="B521" s="226"/>
      <c r="C521" s="227"/>
      <c r="D521" s="209" t="s">
        <v>160</v>
      </c>
      <c r="E521" s="228" t="s">
        <v>1135</v>
      </c>
      <c r="F521" s="229" t="s">
        <v>1136</v>
      </c>
      <c r="G521" s="227"/>
      <c r="H521" s="230">
        <v>266.5</v>
      </c>
      <c r="I521" s="231"/>
      <c r="J521" s="227"/>
      <c r="K521" s="227"/>
      <c r="L521" s="232"/>
      <c r="M521" s="233"/>
      <c r="N521" s="234"/>
      <c r="O521" s="234"/>
      <c r="P521" s="234"/>
      <c r="Q521" s="234"/>
      <c r="R521" s="234"/>
      <c r="S521" s="234"/>
      <c r="T521" s="235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36" t="s">
        <v>160</v>
      </c>
      <c r="AU521" s="236" t="s">
        <v>14</v>
      </c>
      <c r="AV521" s="13" t="s">
        <v>96</v>
      </c>
      <c r="AW521" s="13" t="s">
        <v>35</v>
      </c>
      <c r="AX521" s="13" t="s">
        <v>14</v>
      </c>
      <c r="AY521" s="236" t="s">
        <v>149</v>
      </c>
    </row>
    <row r="522" s="2" customFormat="1" ht="16.5" customHeight="1">
      <c r="A522" s="37"/>
      <c r="B522" s="38"/>
      <c r="C522" s="196" t="s">
        <v>1137</v>
      </c>
      <c r="D522" s="196" t="s">
        <v>150</v>
      </c>
      <c r="E522" s="197" t="s">
        <v>601</v>
      </c>
      <c r="F522" s="198" t="s">
        <v>602</v>
      </c>
      <c r="G522" s="199" t="s">
        <v>291</v>
      </c>
      <c r="H522" s="200">
        <v>748.10000000000002</v>
      </c>
      <c r="I522" s="201"/>
      <c r="J522" s="202">
        <f>ROUND(I522*H522,2)</f>
        <v>0</v>
      </c>
      <c r="K522" s="198" t="s">
        <v>154</v>
      </c>
      <c r="L522" s="43"/>
      <c r="M522" s="203" t="s">
        <v>19</v>
      </c>
      <c r="N522" s="204" t="s">
        <v>47</v>
      </c>
      <c r="O522" s="83"/>
      <c r="P522" s="205">
        <f>O522*H522</f>
        <v>0</v>
      </c>
      <c r="Q522" s="205">
        <v>0.036940000000000001</v>
      </c>
      <c r="R522" s="205">
        <f>Q522*H522</f>
        <v>27.634814000000002</v>
      </c>
      <c r="S522" s="205">
        <v>0</v>
      </c>
      <c r="T522" s="206">
        <f>S522*H522</f>
        <v>0</v>
      </c>
      <c r="U522" s="37"/>
      <c r="V522" s="37"/>
      <c r="W522" s="37"/>
      <c r="X522" s="37"/>
      <c r="Y522" s="37"/>
      <c r="Z522" s="37"/>
      <c r="AA522" s="37"/>
      <c r="AB522" s="37"/>
      <c r="AC522" s="37"/>
      <c r="AD522" s="37"/>
      <c r="AE522" s="37"/>
      <c r="AR522" s="207" t="s">
        <v>148</v>
      </c>
      <c r="AT522" s="207" t="s">
        <v>150</v>
      </c>
      <c r="AU522" s="207" t="s">
        <v>14</v>
      </c>
      <c r="AY522" s="16" t="s">
        <v>149</v>
      </c>
      <c r="BE522" s="208">
        <f>IF(N522="základní",J522,0)</f>
        <v>0</v>
      </c>
      <c r="BF522" s="208">
        <f>IF(N522="snížená",J522,0)</f>
        <v>0</v>
      </c>
      <c r="BG522" s="208">
        <f>IF(N522="zákl. přenesená",J522,0)</f>
        <v>0</v>
      </c>
      <c r="BH522" s="208">
        <f>IF(N522="sníž. přenesená",J522,0)</f>
        <v>0</v>
      </c>
      <c r="BI522" s="208">
        <f>IF(N522="nulová",J522,0)</f>
        <v>0</v>
      </c>
      <c r="BJ522" s="16" t="s">
        <v>14</v>
      </c>
      <c r="BK522" s="208">
        <f>ROUND(I522*H522,2)</f>
        <v>0</v>
      </c>
      <c r="BL522" s="16" t="s">
        <v>148</v>
      </c>
      <c r="BM522" s="207" t="s">
        <v>1138</v>
      </c>
    </row>
    <row r="523" s="2" customFormat="1">
      <c r="A523" s="37"/>
      <c r="B523" s="38"/>
      <c r="C523" s="39"/>
      <c r="D523" s="209" t="s">
        <v>156</v>
      </c>
      <c r="E523" s="39"/>
      <c r="F523" s="210" t="s">
        <v>604</v>
      </c>
      <c r="G523" s="39"/>
      <c r="H523" s="39"/>
      <c r="I523" s="211"/>
      <c r="J523" s="39"/>
      <c r="K523" s="39"/>
      <c r="L523" s="43"/>
      <c r="M523" s="212"/>
      <c r="N523" s="213"/>
      <c r="O523" s="83"/>
      <c r="P523" s="83"/>
      <c r="Q523" s="83"/>
      <c r="R523" s="83"/>
      <c r="S523" s="83"/>
      <c r="T523" s="84"/>
      <c r="U523" s="37"/>
      <c r="V523" s="37"/>
      <c r="W523" s="37"/>
      <c r="X523" s="37"/>
      <c r="Y523" s="37"/>
      <c r="Z523" s="37"/>
      <c r="AA523" s="37"/>
      <c r="AB523" s="37"/>
      <c r="AC523" s="37"/>
      <c r="AD523" s="37"/>
      <c r="AE523" s="37"/>
      <c r="AT523" s="16" t="s">
        <v>156</v>
      </c>
      <c r="AU523" s="16" t="s">
        <v>14</v>
      </c>
    </row>
    <row r="524" s="2" customFormat="1">
      <c r="A524" s="37"/>
      <c r="B524" s="38"/>
      <c r="C524" s="39"/>
      <c r="D524" s="214" t="s">
        <v>158</v>
      </c>
      <c r="E524" s="39"/>
      <c r="F524" s="215" t="s">
        <v>605</v>
      </c>
      <c r="G524" s="39"/>
      <c r="H524" s="39"/>
      <c r="I524" s="211"/>
      <c r="J524" s="39"/>
      <c r="K524" s="39"/>
      <c r="L524" s="43"/>
      <c r="M524" s="212"/>
      <c r="N524" s="213"/>
      <c r="O524" s="83"/>
      <c r="P524" s="83"/>
      <c r="Q524" s="83"/>
      <c r="R524" s="83"/>
      <c r="S524" s="83"/>
      <c r="T524" s="84"/>
      <c r="U524" s="37"/>
      <c r="V524" s="37"/>
      <c r="W524" s="37"/>
      <c r="X524" s="37"/>
      <c r="Y524" s="37"/>
      <c r="Z524" s="37"/>
      <c r="AA524" s="37"/>
      <c r="AB524" s="37"/>
      <c r="AC524" s="37"/>
      <c r="AD524" s="37"/>
      <c r="AE524" s="37"/>
      <c r="AT524" s="16" t="s">
        <v>158</v>
      </c>
      <c r="AU524" s="16" t="s">
        <v>14</v>
      </c>
    </row>
    <row r="525" s="12" customFormat="1">
      <c r="A525" s="12"/>
      <c r="B525" s="216"/>
      <c r="C525" s="217"/>
      <c r="D525" s="209" t="s">
        <v>160</v>
      </c>
      <c r="E525" s="218" t="s">
        <v>19</v>
      </c>
      <c r="F525" s="219" t="s">
        <v>450</v>
      </c>
      <c r="G525" s="217"/>
      <c r="H525" s="218" t="s">
        <v>19</v>
      </c>
      <c r="I525" s="220"/>
      <c r="J525" s="217"/>
      <c r="K525" s="217"/>
      <c r="L525" s="221"/>
      <c r="M525" s="222"/>
      <c r="N525" s="223"/>
      <c r="O525" s="223"/>
      <c r="P525" s="223"/>
      <c r="Q525" s="223"/>
      <c r="R525" s="223"/>
      <c r="S525" s="223"/>
      <c r="T525" s="224"/>
      <c r="U525" s="12"/>
      <c r="V525" s="12"/>
      <c r="W525" s="12"/>
      <c r="X525" s="12"/>
      <c r="Y525" s="12"/>
      <c r="Z525" s="12"/>
      <c r="AA525" s="12"/>
      <c r="AB525" s="12"/>
      <c r="AC525" s="12"/>
      <c r="AD525" s="12"/>
      <c r="AE525" s="12"/>
      <c r="AT525" s="225" t="s">
        <v>160</v>
      </c>
      <c r="AU525" s="225" t="s">
        <v>14</v>
      </c>
      <c r="AV525" s="12" t="s">
        <v>14</v>
      </c>
      <c r="AW525" s="12" t="s">
        <v>35</v>
      </c>
      <c r="AX525" s="12" t="s">
        <v>76</v>
      </c>
      <c r="AY525" s="225" t="s">
        <v>149</v>
      </c>
    </row>
    <row r="526" s="13" customFormat="1">
      <c r="A526" s="13"/>
      <c r="B526" s="226"/>
      <c r="C526" s="227"/>
      <c r="D526" s="209" t="s">
        <v>160</v>
      </c>
      <c r="E526" s="228" t="s">
        <v>1139</v>
      </c>
      <c r="F526" s="229" t="s">
        <v>1140</v>
      </c>
      <c r="G526" s="227"/>
      <c r="H526" s="230">
        <v>748.10000000000002</v>
      </c>
      <c r="I526" s="231"/>
      <c r="J526" s="227"/>
      <c r="K526" s="227"/>
      <c r="L526" s="232"/>
      <c r="M526" s="233"/>
      <c r="N526" s="234"/>
      <c r="O526" s="234"/>
      <c r="P526" s="234"/>
      <c r="Q526" s="234"/>
      <c r="R526" s="234"/>
      <c r="S526" s="234"/>
      <c r="T526" s="235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36" t="s">
        <v>160</v>
      </c>
      <c r="AU526" s="236" t="s">
        <v>14</v>
      </c>
      <c r="AV526" s="13" t="s">
        <v>96</v>
      </c>
      <c r="AW526" s="13" t="s">
        <v>35</v>
      </c>
      <c r="AX526" s="13" t="s">
        <v>76</v>
      </c>
      <c r="AY526" s="236" t="s">
        <v>149</v>
      </c>
    </row>
    <row r="527" s="13" customFormat="1">
      <c r="A527" s="13"/>
      <c r="B527" s="226"/>
      <c r="C527" s="227"/>
      <c r="D527" s="209" t="s">
        <v>160</v>
      </c>
      <c r="E527" s="228" t="s">
        <v>1141</v>
      </c>
      <c r="F527" s="229" t="s">
        <v>1142</v>
      </c>
      <c r="G527" s="227"/>
      <c r="H527" s="230">
        <v>748.10000000000002</v>
      </c>
      <c r="I527" s="231"/>
      <c r="J527" s="227"/>
      <c r="K527" s="227"/>
      <c r="L527" s="232"/>
      <c r="M527" s="233"/>
      <c r="N527" s="234"/>
      <c r="O527" s="234"/>
      <c r="P527" s="234"/>
      <c r="Q527" s="234"/>
      <c r="R527" s="234"/>
      <c r="S527" s="234"/>
      <c r="T527" s="235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36" t="s">
        <v>160</v>
      </c>
      <c r="AU527" s="236" t="s">
        <v>14</v>
      </c>
      <c r="AV527" s="13" t="s">
        <v>96</v>
      </c>
      <c r="AW527" s="13" t="s">
        <v>35</v>
      </c>
      <c r="AX527" s="13" t="s">
        <v>14</v>
      </c>
      <c r="AY527" s="236" t="s">
        <v>149</v>
      </c>
    </row>
    <row r="528" s="2" customFormat="1" ht="16.5" customHeight="1">
      <c r="A528" s="37"/>
      <c r="B528" s="38"/>
      <c r="C528" s="196" t="s">
        <v>1143</v>
      </c>
      <c r="D528" s="196" t="s">
        <v>150</v>
      </c>
      <c r="E528" s="197" t="s">
        <v>611</v>
      </c>
      <c r="F528" s="198" t="s">
        <v>612</v>
      </c>
      <c r="G528" s="199" t="s">
        <v>291</v>
      </c>
      <c r="H528" s="200">
        <v>890.13999999999999</v>
      </c>
      <c r="I528" s="201"/>
      <c r="J528" s="202">
        <f>ROUND(I528*H528,2)</f>
        <v>0</v>
      </c>
      <c r="K528" s="198" t="s">
        <v>154</v>
      </c>
      <c r="L528" s="43"/>
      <c r="M528" s="203" t="s">
        <v>19</v>
      </c>
      <c r="N528" s="204" t="s">
        <v>47</v>
      </c>
      <c r="O528" s="83"/>
      <c r="P528" s="205">
        <f>O528*H528</f>
        <v>0</v>
      </c>
      <c r="Q528" s="205">
        <v>0.00034000000000000002</v>
      </c>
      <c r="R528" s="205">
        <f>Q528*H528</f>
        <v>0.30264760000000002</v>
      </c>
      <c r="S528" s="205">
        <v>0</v>
      </c>
      <c r="T528" s="206">
        <f>S528*H528</f>
        <v>0</v>
      </c>
      <c r="U528" s="37"/>
      <c r="V528" s="37"/>
      <c r="W528" s="37"/>
      <c r="X528" s="37"/>
      <c r="Y528" s="37"/>
      <c r="Z528" s="37"/>
      <c r="AA528" s="37"/>
      <c r="AB528" s="37"/>
      <c r="AC528" s="37"/>
      <c r="AD528" s="37"/>
      <c r="AE528" s="37"/>
      <c r="AR528" s="207" t="s">
        <v>148</v>
      </c>
      <c r="AT528" s="207" t="s">
        <v>150</v>
      </c>
      <c r="AU528" s="207" t="s">
        <v>14</v>
      </c>
      <c r="AY528" s="16" t="s">
        <v>149</v>
      </c>
      <c r="BE528" s="208">
        <f>IF(N528="základní",J528,0)</f>
        <v>0</v>
      </c>
      <c r="BF528" s="208">
        <f>IF(N528="snížená",J528,0)</f>
        <v>0</v>
      </c>
      <c r="BG528" s="208">
        <f>IF(N528="zákl. přenesená",J528,0)</f>
        <v>0</v>
      </c>
      <c r="BH528" s="208">
        <f>IF(N528="sníž. přenesená",J528,0)</f>
        <v>0</v>
      </c>
      <c r="BI528" s="208">
        <f>IF(N528="nulová",J528,0)</f>
        <v>0</v>
      </c>
      <c r="BJ528" s="16" t="s">
        <v>14</v>
      </c>
      <c r="BK528" s="208">
        <f>ROUND(I528*H528,2)</f>
        <v>0</v>
      </c>
      <c r="BL528" s="16" t="s">
        <v>148</v>
      </c>
      <c r="BM528" s="207" t="s">
        <v>1144</v>
      </c>
    </row>
    <row r="529" s="2" customFormat="1">
      <c r="A529" s="37"/>
      <c r="B529" s="38"/>
      <c r="C529" s="39"/>
      <c r="D529" s="209" t="s">
        <v>156</v>
      </c>
      <c r="E529" s="39"/>
      <c r="F529" s="210" t="s">
        <v>614</v>
      </c>
      <c r="G529" s="39"/>
      <c r="H529" s="39"/>
      <c r="I529" s="211"/>
      <c r="J529" s="39"/>
      <c r="K529" s="39"/>
      <c r="L529" s="43"/>
      <c r="M529" s="212"/>
      <c r="N529" s="213"/>
      <c r="O529" s="83"/>
      <c r="P529" s="83"/>
      <c r="Q529" s="83"/>
      <c r="R529" s="83"/>
      <c r="S529" s="83"/>
      <c r="T529" s="84"/>
      <c r="U529" s="37"/>
      <c r="V529" s="37"/>
      <c r="W529" s="37"/>
      <c r="X529" s="37"/>
      <c r="Y529" s="37"/>
      <c r="Z529" s="37"/>
      <c r="AA529" s="37"/>
      <c r="AB529" s="37"/>
      <c r="AC529" s="37"/>
      <c r="AD529" s="37"/>
      <c r="AE529" s="37"/>
      <c r="AT529" s="16" t="s">
        <v>156</v>
      </c>
      <c r="AU529" s="16" t="s">
        <v>14</v>
      </c>
    </row>
    <row r="530" s="2" customFormat="1">
      <c r="A530" s="37"/>
      <c r="B530" s="38"/>
      <c r="C530" s="39"/>
      <c r="D530" s="214" t="s">
        <v>158</v>
      </c>
      <c r="E530" s="39"/>
      <c r="F530" s="215" t="s">
        <v>615</v>
      </c>
      <c r="G530" s="39"/>
      <c r="H530" s="39"/>
      <c r="I530" s="211"/>
      <c r="J530" s="39"/>
      <c r="K530" s="39"/>
      <c r="L530" s="43"/>
      <c r="M530" s="212"/>
      <c r="N530" s="213"/>
      <c r="O530" s="83"/>
      <c r="P530" s="83"/>
      <c r="Q530" s="83"/>
      <c r="R530" s="83"/>
      <c r="S530" s="83"/>
      <c r="T530" s="84"/>
      <c r="U530" s="37"/>
      <c r="V530" s="37"/>
      <c r="W530" s="37"/>
      <c r="X530" s="37"/>
      <c r="Y530" s="37"/>
      <c r="Z530" s="37"/>
      <c r="AA530" s="37"/>
      <c r="AB530" s="37"/>
      <c r="AC530" s="37"/>
      <c r="AD530" s="37"/>
      <c r="AE530" s="37"/>
      <c r="AT530" s="16" t="s">
        <v>158</v>
      </c>
      <c r="AU530" s="16" t="s">
        <v>14</v>
      </c>
    </row>
    <row r="531" s="12" customFormat="1">
      <c r="A531" s="12"/>
      <c r="B531" s="216"/>
      <c r="C531" s="217"/>
      <c r="D531" s="209" t="s">
        <v>160</v>
      </c>
      <c r="E531" s="218" t="s">
        <v>19</v>
      </c>
      <c r="F531" s="219" t="s">
        <v>450</v>
      </c>
      <c r="G531" s="217"/>
      <c r="H531" s="218" t="s">
        <v>19</v>
      </c>
      <c r="I531" s="220"/>
      <c r="J531" s="217"/>
      <c r="K531" s="217"/>
      <c r="L531" s="221"/>
      <c r="M531" s="222"/>
      <c r="N531" s="223"/>
      <c r="O531" s="223"/>
      <c r="P531" s="223"/>
      <c r="Q531" s="223"/>
      <c r="R531" s="223"/>
      <c r="S531" s="223"/>
      <c r="T531" s="224"/>
      <c r="U531" s="12"/>
      <c r="V531" s="12"/>
      <c r="W531" s="12"/>
      <c r="X531" s="12"/>
      <c r="Y531" s="12"/>
      <c r="Z531" s="12"/>
      <c r="AA531" s="12"/>
      <c r="AB531" s="12"/>
      <c r="AC531" s="12"/>
      <c r="AD531" s="12"/>
      <c r="AE531" s="12"/>
      <c r="AT531" s="225" t="s">
        <v>160</v>
      </c>
      <c r="AU531" s="225" t="s">
        <v>14</v>
      </c>
      <c r="AV531" s="12" t="s">
        <v>14</v>
      </c>
      <c r="AW531" s="12" t="s">
        <v>35</v>
      </c>
      <c r="AX531" s="12" t="s">
        <v>76</v>
      </c>
      <c r="AY531" s="225" t="s">
        <v>149</v>
      </c>
    </row>
    <row r="532" s="13" customFormat="1">
      <c r="A532" s="13"/>
      <c r="B532" s="226"/>
      <c r="C532" s="227"/>
      <c r="D532" s="209" t="s">
        <v>160</v>
      </c>
      <c r="E532" s="228" t="s">
        <v>1145</v>
      </c>
      <c r="F532" s="229" t="s">
        <v>1146</v>
      </c>
      <c r="G532" s="227"/>
      <c r="H532" s="230">
        <v>890.13999999999999</v>
      </c>
      <c r="I532" s="231"/>
      <c r="J532" s="227"/>
      <c r="K532" s="227"/>
      <c r="L532" s="232"/>
      <c r="M532" s="233"/>
      <c r="N532" s="234"/>
      <c r="O532" s="234"/>
      <c r="P532" s="234"/>
      <c r="Q532" s="234"/>
      <c r="R532" s="234"/>
      <c r="S532" s="234"/>
      <c r="T532" s="235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36" t="s">
        <v>160</v>
      </c>
      <c r="AU532" s="236" t="s">
        <v>14</v>
      </c>
      <c r="AV532" s="13" t="s">
        <v>96</v>
      </c>
      <c r="AW532" s="13" t="s">
        <v>35</v>
      </c>
      <c r="AX532" s="13" t="s">
        <v>76</v>
      </c>
      <c r="AY532" s="236" t="s">
        <v>149</v>
      </c>
    </row>
    <row r="533" s="13" customFormat="1">
      <c r="A533" s="13"/>
      <c r="B533" s="226"/>
      <c r="C533" s="227"/>
      <c r="D533" s="209" t="s">
        <v>160</v>
      </c>
      <c r="E533" s="228" t="s">
        <v>1147</v>
      </c>
      <c r="F533" s="229" t="s">
        <v>1148</v>
      </c>
      <c r="G533" s="227"/>
      <c r="H533" s="230">
        <v>890.13999999999999</v>
      </c>
      <c r="I533" s="231"/>
      <c r="J533" s="227"/>
      <c r="K533" s="227"/>
      <c r="L533" s="232"/>
      <c r="M533" s="233"/>
      <c r="N533" s="234"/>
      <c r="O533" s="234"/>
      <c r="P533" s="234"/>
      <c r="Q533" s="234"/>
      <c r="R533" s="234"/>
      <c r="S533" s="234"/>
      <c r="T533" s="235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36" t="s">
        <v>160</v>
      </c>
      <c r="AU533" s="236" t="s">
        <v>14</v>
      </c>
      <c r="AV533" s="13" t="s">
        <v>96</v>
      </c>
      <c r="AW533" s="13" t="s">
        <v>35</v>
      </c>
      <c r="AX533" s="13" t="s">
        <v>14</v>
      </c>
      <c r="AY533" s="236" t="s">
        <v>149</v>
      </c>
    </row>
    <row r="534" s="2" customFormat="1" ht="16.5" customHeight="1">
      <c r="A534" s="37"/>
      <c r="B534" s="38"/>
      <c r="C534" s="196" t="s">
        <v>1149</v>
      </c>
      <c r="D534" s="196" t="s">
        <v>150</v>
      </c>
      <c r="E534" s="197" t="s">
        <v>621</v>
      </c>
      <c r="F534" s="198" t="s">
        <v>622</v>
      </c>
      <c r="G534" s="199" t="s">
        <v>291</v>
      </c>
      <c r="H534" s="200">
        <v>890.13999999999999</v>
      </c>
      <c r="I534" s="201"/>
      <c r="J534" s="202">
        <f>ROUND(I534*H534,2)</f>
        <v>0</v>
      </c>
      <c r="K534" s="198" t="s">
        <v>154</v>
      </c>
      <c r="L534" s="43"/>
      <c r="M534" s="203" t="s">
        <v>19</v>
      </c>
      <c r="N534" s="204" t="s">
        <v>47</v>
      </c>
      <c r="O534" s="83"/>
      <c r="P534" s="205">
        <f>O534*H534</f>
        <v>0</v>
      </c>
      <c r="Q534" s="205">
        <v>0.00031</v>
      </c>
      <c r="R534" s="205">
        <f>Q534*H534</f>
        <v>0.27594340000000001</v>
      </c>
      <c r="S534" s="205">
        <v>0</v>
      </c>
      <c r="T534" s="206">
        <f>S534*H534</f>
        <v>0</v>
      </c>
      <c r="U534" s="37"/>
      <c r="V534" s="37"/>
      <c r="W534" s="37"/>
      <c r="X534" s="37"/>
      <c r="Y534" s="37"/>
      <c r="Z534" s="37"/>
      <c r="AA534" s="37"/>
      <c r="AB534" s="37"/>
      <c r="AC534" s="37"/>
      <c r="AD534" s="37"/>
      <c r="AE534" s="37"/>
      <c r="AR534" s="207" t="s">
        <v>148</v>
      </c>
      <c r="AT534" s="207" t="s">
        <v>150</v>
      </c>
      <c r="AU534" s="207" t="s">
        <v>14</v>
      </c>
      <c r="AY534" s="16" t="s">
        <v>149</v>
      </c>
      <c r="BE534" s="208">
        <f>IF(N534="základní",J534,0)</f>
        <v>0</v>
      </c>
      <c r="BF534" s="208">
        <f>IF(N534="snížená",J534,0)</f>
        <v>0</v>
      </c>
      <c r="BG534" s="208">
        <f>IF(N534="zákl. přenesená",J534,0)</f>
        <v>0</v>
      </c>
      <c r="BH534" s="208">
        <f>IF(N534="sníž. přenesená",J534,0)</f>
        <v>0</v>
      </c>
      <c r="BI534" s="208">
        <f>IF(N534="nulová",J534,0)</f>
        <v>0</v>
      </c>
      <c r="BJ534" s="16" t="s">
        <v>14</v>
      </c>
      <c r="BK534" s="208">
        <f>ROUND(I534*H534,2)</f>
        <v>0</v>
      </c>
      <c r="BL534" s="16" t="s">
        <v>148</v>
      </c>
      <c r="BM534" s="207" t="s">
        <v>1150</v>
      </c>
    </row>
    <row r="535" s="2" customFormat="1">
      <c r="A535" s="37"/>
      <c r="B535" s="38"/>
      <c r="C535" s="39"/>
      <c r="D535" s="209" t="s">
        <v>156</v>
      </c>
      <c r="E535" s="39"/>
      <c r="F535" s="210" t="s">
        <v>624</v>
      </c>
      <c r="G535" s="39"/>
      <c r="H535" s="39"/>
      <c r="I535" s="211"/>
      <c r="J535" s="39"/>
      <c r="K535" s="39"/>
      <c r="L535" s="43"/>
      <c r="M535" s="212"/>
      <c r="N535" s="213"/>
      <c r="O535" s="83"/>
      <c r="P535" s="83"/>
      <c r="Q535" s="83"/>
      <c r="R535" s="83"/>
      <c r="S535" s="83"/>
      <c r="T535" s="84"/>
      <c r="U535" s="37"/>
      <c r="V535" s="37"/>
      <c r="W535" s="37"/>
      <c r="X535" s="37"/>
      <c r="Y535" s="37"/>
      <c r="Z535" s="37"/>
      <c r="AA535" s="37"/>
      <c r="AB535" s="37"/>
      <c r="AC535" s="37"/>
      <c r="AD535" s="37"/>
      <c r="AE535" s="37"/>
      <c r="AT535" s="16" t="s">
        <v>156</v>
      </c>
      <c r="AU535" s="16" t="s">
        <v>14</v>
      </c>
    </row>
    <row r="536" s="2" customFormat="1">
      <c r="A536" s="37"/>
      <c r="B536" s="38"/>
      <c r="C536" s="39"/>
      <c r="D536" s="214" t="s">
        <v>158</v>
      </c>
      <c r="E536" s="39"/>
      <c r="F536" s="215" t="s">
        <v>625</v>
      </c>
      <c r="G536" s="39"/>
      <c r="H536" s="39"/>
      <c r="I536" s="211"/>
      <c r="J536" s="39"/>
      <c r="K536" s="39"/>
      <c r="L536" s="43"/>
      <c r="M536" s="212"/>
      <c r="N536" s="213"/>
      <c r="O536" s="83"/>
      <c r="P536" s="83"/>
      <c r="Q536" s="83"/>
      <c r="R536" s="83"/>
      <c r="S536" s="83"/>
      <c r="T536" s="84"/>
      <c r="U536" s="37"/>
      <c r="V536" s="37"/>
      <c r="W536" s="37"/>
      <c r="X536" s="37"/>
      <c r="Y536" s="37"/>
      <c r="Z536" s="37"/>
      <c r="AA536" s="37"/>
      <c r="AB536" s="37"/>
      <c r="AC536" s="37"/>
      <c r="AD536" s="37"/>
      <c r="AE536" s="37"/>
      <c r="AT536" s="16" t="s">
        <v>158</v>
      </c>
      <c r="AU536" s="16" t="s">
        <v>14</v>
      </c>
    </row>
    <row r="537" s="12" customFormat="1">
      <c r="A537" s="12"/>
      <c r="B537" s="216"/>
      <c r="C537" s="217"/>
      <c r="D537" s="209" t="s">
        <v>160</v>
      </c>
      <c r="E537" s="218" t="s">
        <v>19</v>
      </c>
      <c r="F537" s="219" t="s">
        <v>450</v>
      </c>
      <c r="G537" s="217"/>
      <c r="H537" s="218" t="s">
        <v>19</v>
      </c>
      <c r="I537" s="220"/>
      <c r="J537" s="217"/>
      <c r="K537" s="217"/>
      <c r="L537" s="221"/>
      <c r="M537" s="222"/>
      <c r="N537" s="223"/>
      <c r="O537" s="223"/>
      <c r="P537" s="223"/>
      <c r="Q537" s="223"/>
      <c r="R537" s="223"/>
      <c r="S537" s="223"/>
      <c r="T537" s="224"/>
      <c r="U537" s="12"/>
      <c r="V537" s="12"/>
      <c r="W537" s="12"/>
      <c r="X537" s="12"/>
      <c r="Y537" s="12"/>
      <c r="Z537" s="12"/>
      <c r="AA537" s="12"/>
      <c r="AB537" s="12"/>
      <c r="AC537" s="12"/>
      <c r="AD537" s="12"/>
      <c r="AE537" s="12"/>
      <c r="AT537" s="225" t="s">
        <v>160</v>
      </c>
      <c r="AU537" s="225" t="s">
        <v>14</v>
      </c>
      <c r="AV537" s="12" t="s">
        <v>14</v>
      </c>
      <c r="AW537" s="12" t="s">
        <v>35</v>
      </c>
      <c r="AX537" s="12" t="s">
        <v>76</v>
      </c>
      <c r="AY537" s="225" t="s">
        <v>149</v>
      </c>
    </row>
    <row r="538" s="13" customFormat="1">
      <c r="A538" s="13"/>
      <c r="B538" s="226"/>
      <c r="C538" s="227"/>
      <c r="D538" s="209" t="s">
        <v>160</v>
      </c>
      <c r="E538" s="228" t="s">
        <v>1151</v>
      </c>
      <c r="F538" s="229" t="s">
        <v>1152</v>
      </c>
      <c r="G538" s="227"/>
      <c r="H538" s="230">
        <v>890.13999999999999</v>
      </c>
      <c r="I538" s="231"/>
      <c r="J538" s="227"/>
      <c r="K538" s="227"/>
      <c r="L538" s="232"/>
      <c r="M538" s="233"/>
      <c r="N538" s="234"/>
      <c r="O538" s="234"/>
      <c r="P538" s="234"/>
      <c r="Q538" s="234"/>
      <c r="R538" s="234"/>
      <c r="S538" s="234"/>
      <c r="T538" s="235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36" t="s">
        <v>160</v>
      </c>
      <c r="AU538" s="236" t="s">
        <v>14</v>
      </c>
      <c r="AV538" s="13" t="s">
        <v>96</v>
      </c>
      <c r="AW538" s="13" t="s">
        <v>35</v>
      </c>
      <c r="AX538" s="13" t="s">
        <v>76</v>
      </c>
      <c r="AY538" s="236" t="s">
        <v>149</v>
      </c>
    </row>
    <row r="539" s="13" customFormat="1">
      <c r="A539" s="13"/>
      <c r="B539" s="226"/>
      <c r="C539" s="227"/>
      <c r="D539" s="209" t="s">
        <v>160</v>
      </c>
      <c r="E539" s="228" t="s">
        <v>1153</v>
      </c>
      <c r="F539" s="229" t="s">
        <v>1154</v>
      </c>
      <c r="G539" s="227"/>
      <c r="H539" s="230">
        <v>890.13999999999999</v>
      </c>
      <c r="I539" s="231"/>
      <c r="J539" s="227"/>
      <c r="K539" s="227"/>
      <c r="L539" s="232"/>
      <c r="M539" s="233"/>
      <c r="N539" s="234"/>
      <c r="O539" s="234"/>
      <c r="P539" s="234"/>
      <c r="Q539" s="234"/>
      <c r="R539" s="234"/>
      <c r="S539" s="234"/>
      <c r="T539" s="235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36" t="s">
        <v>160</v>
      </c>
      <c r="AU539" s="236" t="s">
        <v>14</v>
      </c>
      <c r="AV539" s="13" t="s">
        <v>96</v>
      </c>
      <c r="AW539" s="13" t="s">
        <v>35</v>
      </c>
      <c r="AX539" s="13" t="s">
        <v>14</v>
      </c>
      <c r="AY539" s="236" t="s">
        <v>149</v>
      </c>
    </row>
    <row r="540" s="2" customFormat="1" ht="21.75" customHeight="1">
      <c r="A540" s="37"/>
      <c r="B540" s="38"/>
      <c r="C540" s="196" t="s">
        <v>1155</v>
      </c>
      <c r="D540" s="196" t="s">
        <v>150</v>
      </c>
      <c r="E540" s="197" t="s">
        <v>631</v>
      </c>
      <c r="F540" s="198" t="s">
        <v>632</v>
      </c>
      <c r="G540" s="199" t="s">
        <v>291</v>
      </c>
      <c r="H540" s="200">
        <v>890.13999999999999</v>
      </c>
      <c r="I540" s="201"/>
      <c r="J540" s="202">
        <f>ROUND(I540*H540,2)</f>
        <v>0</v>
      </c>
      <c r="K540" s="198" t="s">
        <v>154</v>
      </c>
      <c r="L540" s="43"/>
      <c r="M540" s="203" t="s">
        <v>19</v>
      </c>
      <c r="N540" s="204" t="s">
        <v>47</v>
      </c>
      <c r="O540" s="83"/>
      <c r="P540" s="205">
        <f>O540*H540</f>
        <v>0</v>
      </c>
      <c r="Q540" s="205">
        <v>0.12966</v>
      </c>
      <c r="R540" s="205">
        <f>Q540*H540</f>
        <v>115.4155524</v>
      </c>
      <c r="S540" s="205">
        <v>0</v>
      </c>
      <c r="T540" s="206">
        <f>S540*H540</f>
        <v>0</v>
      </c>
      <c r="U540" s="37"/>
      <c r="V540" s="37"/>
      <c r="W540" s="37"/>
      <c r="X540" s="37"/>
      <c r="Y540" s="37"/>
      <c r="Z540" s="37"/>
      <c r="AA540" s="37"/>
      <c r="AB540" s="37"/>
      <c r="AC540" s="37"/>
      <c r="AD540" s="37"/>
      <c r="AE540" s="37"/>
      <c r="AR540" s="207" t="s">
        <v>148</v>
      </c>
      <c r="AT540" s="207" t="s">
        <v>150</v>
      </c>
      <c r="AU540" s="207" t="s">
        <v>14</v>
      </c>
      <c r="AY540" s="16" t="s">
        <v>149</v>
      </c>
      <c r="BE540" s="208">
        <f>IF(N540="základní",J540,0)</f>
        <v>0</v>
      </c>
      <c r="BF540" s="208">
        <f>IF(N540="snížená",J540,0)</f>
        <v>0</v>
      </c>
      <c r="BG540" s="208">
        <f>IF(N540="zákl. přenesená",J540,0)</f>
        <v>0</v>
      </c>
      <c r="BH540" s="208">
        <f>IF(N540="sníž. přenesená",J540,0)</f>
        <v>0</v>
      </c>
      <c r="BI540" s="208">
        <f>IF(N540="nulová",J540,0)</f>
        <v>0</v>
      </c>
      <c r="BJ540" s="16" t="s">
        <v>14</v>
      </c>
      <c r="BK540" s="208">
        <f>ROUND(I540*H540,2)</f>
        <v>0</v>
      </c>
      <c r="BL540" s="16" t="s">
        <v>148</v>
      </c>
      <c r="BM540" s="207" t="s">
        <v>1156</v>
      </c>
    </row>
    <row r="541" s="2" customFormat="1">
      <c r="A541" s="37"/>
      <c r="B541" s="38"/>
      <c r="C541" s="39"/>
      <c r="D541" s="209" t="s">
        <v>156</v>
      </c>
      <c r="E541" s="39"/>
      <c r="F541" s="210" t="s">
        <v>634</v>
      </c>
      <c r="G541" s="39"/>
      <c r="H541" s="39"/>
      <c r="I541" s="211"/>
      <c r="J541" s="39"/>
      <c r="K541" s="39"/>
      <c r="L541" s="43"/>
      <c r="M541" s="212"/>
      <c r="N541" s="213"/>
      <c r="O541" s="83"/>
      <c r="P541" s="83"/>
      <c r="Q541" s="83"/>
      <c r="R541" s="83"/>
      <c r="S541" s="83"/>
      <c r="T541" s="84"/>
      <c r="U541" s="37"/>
      <c r="V541" s="37"/>
      <c r="W541" s="37"/>
      <c r="X541" s="37"/>
      <c r="Y541" s="37"/>
      <c r="Z541" s="37"/>
      <c r="AA541" s="37"/>
      <c r="AB541" s="37"/>
      <c r="AC541" s="37"/>
      <c r="AD541" s="37"/>
      <c r="AE541" s="37"/>
      <c r="AT541" s="16" t="s">
        <v>156</v>
      </c>
      <c r="AU541" s="16" t="s">
        <v>14</v>
      </c>
    </row>
    <row r="542" s="2" customFormat="1">
      <c r="A542" s="37"/>
      <c r="B542" s="38"/>
      <c r="C542" s="39"/>
      <c r="D542" s="214" t="s">
        <v>158</v>
      </c>
      <c r="E542" s="39"/>
      <c r="F542" s="215" t="s">
        <v>635</v>
      </c>
      <c r="G542" s="39"/>
      <c r="H542" s="39"/>
      <c r="I542" s="211"/>
      <c r="J542" s="39"/>
      <c r="K542" s="39"/>
      <c r="L542" s="43"/>
      <c r="M542" s="212"/>
      <c r="N542" s="213"/>
      <c r="O542" s="83"/>
      <c r="P542" s="83"/>
      <c r="Q542" s="83"/>
      <c r="R542" s="83"/>
      <c r="S542" s="83"/>
      <c r="T542" s="84"/>
      <c r="U542" s="37"/>
      <c r="V542" s="37"/>
      <c r="W542" s="37"/>
      <c r="X542" s="37"/>
      <c r="Y542" s="37"/>
      <c r="Z542" s="37"/>
      <c r="AA542" s="37"/>
      <c r="AB542" s="37"/>
      <c r="AC542" s="37"/>
      <c r="AD542" s="37"/>
      <c r="AE542" s="37"/>
      <c r="AT542" s="16" t="s">
        <v>158</v>
      </c>
      <c r="AU542" s="16" t="s">
        <v>14</v>
      </c>
    </row>
    <row r="543" s="2" customFormat="1">
      <c r="A543" s="37"/>
      <c r="B543" s="38"/>
      <c r="C543" s="39"/>
      <c r="D543" s="209" t="s">
        <v>314</v>
      </c>
      <c r="E543" s="39"/>
      <c r="F543" s="247" t="s">
        <v>636</v>
      </c>
      <c r="G543" s="39"/>
      <c r="H543" s="39"/>
      <c r="I543" s="211"/>
      <c r="J543" s="39"/>
      <c r="K543" s="39"/>
      <c r="L543" s="43"/>
      <c r="M543" s="212"/>
      <c r="N543" s="213"/>
      <c r="O543" s="83"/>
      <c r="P543" s="83"/>
      <c r="Q543" s="83"/>
      <c r="R543" s="83"/>
      <c r="S543" s="83"/>
      <c r="T543" s="84"/>
      <c r="U543" s="37"/>
      <c r="V543" s="37"/>
      <c r="W543" s="37"/>
      <c r="X543" s="37"/>
      <c r="Y543" s="37"/>
      <c r="Z543" s="37"/>
      <c r="AA543" s="37"/>
      <c r="AB543" s="37"/>
      <c r="AC543" s="37"/>
      <c r="AD543" s="37"/>
      <c r="AE543" s="37"/>
      <c r="AT543" s="16" t="s">
        <v>314</v>
      </c>
      <c r="AU543" s="16" t="s">
        <v>14</v>
      </c>
    </row>
    <row r="544" s="12" customFormat="1">
      <c r="A544" s="12"/>
      <c r="B544" s="216"/>
      <c r="C544" s="217"/>
      <c r="D544" s="209" t="s">
        <v>160</v>
      </c>
      <c r="E544" s="218" t="s">
        <v>19</v>
      </c>
      <c r="F544" s="219" t="s">
        <v>450</v>
      </c>
      <c r="G544" s="217"/>
      <c r="H544" s="218" t="s">
        <v>19</v>
      </c>
      <c r="I544" s="220"/>
      <c r="J544" s="217"/>
      <c r="K544" s="217"/>
      <c r="L544" s="221"/>
      <c r="M544" s="222"/>
      <c r="N544" s="223"/>
      <c r="O544" s="223"/>
      <c r="P544" s="223"/>
      <c r="Q544" s="223"/>
      <c r="R544" s="223"/>
      <c r="S544" s="223"/>
      <c r="T544" s="224"/>
      <c r="U544" s="12"/>
      <c r="V544" s="12"/>
      <c r="W544" s="12"/>
      <c r="X544" s="12"/>
      <c r="Y544" s="12"/>
      <c r="Z544" s="12"/>
      <c r="AA544" s="12"/>
      <c r="AB544" s="12"/>
      <c r="AC544" s="12"/>
      <c r="AD544" s="12"/>
      <c r="AE544" s="12"/>
      <c r="AT544" s="225" t="s">
        <v>160</v>
      </c>
      <c r="AU544" s="225" t="s">
        <v>14</v>
      </c>
      <c r="AV544" s="12" t="s">
        <v>14</v>
      </c>
      <c r="AW544" s="12" t="s">
        <v>35</v>
      </c>
      <c r="AX544" s="12" t="s">
        <v>76</v>
      </c>
      <c r="AY544" s="225" t="s">
        <v>149</v>
      </c>
    </row>
    <row r="545" s="13" customFormat="1">
      <c r="A545" s="13"/>
      <c r="B545" s="226"/>
      <c r="C545" s="227"/>
      <c r="D545" s="209" t="s">
        <v>160</v>
      </c>
      <c r="E545" s="228" t="s">
        <v>1157</v>
      </c>
      <c r="F545" s="229" t="s">
        <v>1158</v>
      </c>
      <c r="G545" s="227"/>
      <c r="H545" s="230">
        <v>890.13999999999999</v>
      </c>
      <c r="I545" s="231"/>
      <c r="J545" s="227"/>
      <c r="K545" s="227"/>
      <c r="L545" s="232"/>
      <c r="M545" s="233"/>
      <c r="N545" s="234"/>
      <c r="O545" s="234"/>
      <c r="P545" s="234"/>
      <c r="Q545" s="234"/>
      <c r="R545" s="234"/>
      <c r="S545" s="234"/>
      <c r="T545" s="235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36" t="s">
        <v>160</v>
      </c>
      <c r="AU545" s="236" t="s">
        <v>14</v>
      </c>
      <c r="AV545" s="13" t="s">
        <v>96</v>
      </c>
      <c r="AW545" s="13" t="s">
        <v>35</v>
      </c>
      <c r="AX545" s="13" t="s">
        <v>76</v>
      </c>
      <c r="AY545" s="236" t="s">
        <v>149</v>
      </c>
    </row>
    <row r="546" s="13" customFormat="1">
      <c r="A546" s="13"/>
      <c r="B546" s="226"/>
      <c r="C546" s="227"/>
      <c r="D546" s="209" t="s">
        <v>160</v>
      </c>
      <c r="E546" s="228" t="s">
        <v>1159</v>
      </c>
      <c r="F546" s="229" t="s">
        <v>1160</v>
      </c>
      <c r="G546" s="227"/>
      <c r="H546" s="230">
        <v>890.13999999999999</v>
      </c>
      <c r="I546" s="231"/>
      <c r="J546" s="227"/>
      <c r="K546" s="227"/>
      <c r="L546" s="232"/>
      <c r="M546" s="233"/>
      <c r="N546" s="234"/>
      <c r="O546" s="234"/>
      <c r="P546" s="234"/>
      <c r="Q546" s="234"/>
      <c r="R546" s="234"/>
      <c r="S546" s="234"/>
      <c r="T546" s="235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36" t="s">
        <v>160</v>
      </c>
      <c r="AU546" s="236" t="s">
        <v>14</v>
      </c>
      <c r="AV546" s="13" t="s">
        <v>96</v>
      </c>
      <c r="AW546" s="13" t="s">
        <v>35</v>
      </c>
      <c r="AX546" s="13" t="s">
        <v>14</v>
      </c>
      <c r="AY546" s="236" t="s">
        <v>149</v>
      </c>
    </row>
    <row r="547" s="2" customFormat="1" ht="16.5" customHeight="1">
      <c r="A547" s="37"/>
      <c r="B547" s="38"/>
      <c r="C547" s="196" t="s">
        <v>1161</v>
      </c>
      <c r="D547" s="196" t="s">
        <v>150</v>
      </c>
      <c r="E547" s="197" t="s">
        <v>1162</v>
      </c>
      <c r="F547" s="198" t="s">
        <v>1163</v>
      </c>
      <c r="G547" s="199" t="s">
        <v>281</v>
      </c>
      <c r="H547" s="200">
        <v>3.5</v>
      </c>
      <c r="I547" s="201"/>
      <c r="J547" s="202">
        <f>ROUND(I547*H547,2)</f>
        <v>0</v>
      </c>
      <c r="K547" s="198" t="s">
        <v>19</v>
      </c>
      <c r="L547" s="43"/>
      <c r="M547" s="203" t="s">
        <v>19</v>
      </c>
      <c r="N547" s="204" t="s">
        <v>47</v>
      </c>
      <c r="O547" s="83"/>
      <c r="P547" s="205">
        <f>O547*H547</f>
        <v>0</v>
      </c>
      <c r="Q547" s="205">
        <v>0.10756</v>
      </c>
      <c r="R547" s="205">
        <f>Q547*H547</f>
        <v>0.37646000000000002</v>
      </c>
      <c r="S547" s="205">
        <v>0</v>
      </c>
      <c r="T547" s="206">
        <f>S547*H547</f>
        <v>0</v>
      </c>
      <c r="U547" s="37"/>
      <c r="V547" s="37"/>
      <c r="W547" s="37"/>
      <c r="X547" s="37"/>
      <c r="Y547" s="37"/>
      <c r="Z547" s="37"/>
      <c r="AA547" s="37"/>
      <c r="AB547" s="37"/>
      <c r="AC547" s="37"/>
      <c r="AD547" s="37"/>
      <c r="AE547" s="37"/>
      <c r="AR547" s="207" t="s">
        <v>148</v>
      </c>
      <c r="AT547" s="207" t="s">
        <v>150</v>
      </c>
      <c r="AU547" s="207" t="s">
        <v>14</v>
      </c>
      <c r="AY547" s="16" t="s">
        <v>149</v>
      </c>
      <c r="BE547" s="208">
        <f>IF(N547="základní",J547,0)</f>
        <v>0</v>
      </c>
      <c r="BF547" s="208">
        <f>IF(N547="snížená",J547,0)</f>
        <v>0</v>
      </c>
      <c r="BG547" s="208">
        <f>IF(N547="zákl. přenesená",J547,0)</f>
        <v>0</v>
      </c>
      <c r="BH547" s="208">
        <f>IF(N547="sníž. přenesená",J547,0)</f>
        <v>0</v>
      </c>
      <c r="BI547" s="208">
        <f>IF(N547="nulová",J547,0)</f>
        <v>0</v>
      </c>
      <c r="BJ547" s="16" t="s">
        <v>14</v>
      </c>
      <c r="BK547" s="208">
        <f>ROUND(I547*H547,2)</f>
        <v>0</v>
      </c>
      <c r="BL547" s="16" t="s">
        <v>148</v>
      </c>
      <c r="BM547" s="207" t="s">
        <v>1164</v>
      </c>
    </row>
    <row r="548" s="2" customFormat="1">
      <c r="A548" s="37"/>
      <c r="B548" s="38"/>
      <c r="C548" s="39"/>
      <c r="D548" s="209" t="s">
        <v>156</v>
      </c>
      <c r="E548" s="39"/>
      <c r="F548" s="210" t="s">
        <v>1165</v>
      </c>
      <c r="G548" s="39"/>
      <c r="H548" s="39"/>
      <c r="I548" s="211"/>
      <c r="J548" s="39"/>
      <c r="K548" s="39"/>
      <c r="L548" s="43"/>
      <c r="M548" s="212"/>
      <c r="N548" s="213"/>
      <c r="O548" s="83"/>
      <c r="P548" s="83"/>
      <c r="Q548" s="83"/>
      <c r="R548" s="83"/>
      <c r="S548" s="83"/>
      <c r="T548" s="84"/>
      <c r="U548" s="37"/>
      <c r="V548" s="37"/>
      <c r="W548" s="37"/>
      <c r="X548" s="37"/>
      <c r="Y548" s="37"/>
      <c r="Z548" s="37"/>
      <c r="AA548" s="37"/>
      <c r="AB548" s="37"/>
      <c r="AC548" s="37"/>
      <c r="AD548" s="37"/>
      <c r="AE548" s="37"/>
      <c r="AT548" s="16" t="s">
        <v>156</v>
      </c>
      <c r="AU548" s="16" t="s">
        <v>14</v>
      </c>
    </row>
    <row r="549" s="12" customFormat="1">
      <c r="A549" s="12"/>
      <c r="B549" s="216"/>
      <c r="C549" s="217"/>
      <c r="D549" s="209" t="s">
        <v>160</v>
      </c>
      <c r="E549" s="218" t="s">
        <v>19</v>
      </c>
      <c r="F549" s="219" t="s">
        <v>450</v>
      </c>
      <c r="G549" s="217"/>
      <c r="H549" s="218" t="s">
        <v>19</v>
      </c>
      <c r="I549" s="220"/>
      <c r="J549" s="217"/>
      <c r="K549" s="217"/>
      <c r="L549" s="221"/>
      <c r="M549" s="222"/>
      <c r="N549" s="223"/>
      <c r="O549" s="223"/>
      <c r="P549" s="223"/>
      <c r="Q549" s="223"/>
      <c r="R549" s="223"/>
      <c r="S549" s="223"/>
      <c r="T549" s="224"/>
      <c r="U549" s="12"/>
      <c r="V549" s="12"/>
      <c r="W549" s="12"/>
      <c r="X549" s="12"/>
      <c r="Y549" s="12"/>
      <c r="Z549" s="12"/>
      <c r="AA549" s="12"/>
      <c r="AB549" s="12"/>
      <c r="AC549" s="12"/>
      <c r="AD549" s="12"/>
      <c r="AE549" s="12"/>
      <c r="AT549" s="225" t="s">
        <v>160</v>
      </c>
      <c r="AU549" s="225" t="s">
        <v>14</v>
      </c>
      <c r="AV549" s="12" t="s">
        <v>14</v>
      </c>
      <c r="AW549" s="12" t="s">
        <v>35</v>
      </c>
      <c r="AX549" s="12" t="s">
        <v>76</v>
      </c>
      <c r="AY549" s="225" t="s">
        <v>149</v>
      </c>
    </row>
    <row r="550" s="13" customFormat="1">
      <c r="A550" s="13"/>
      <c r="B550" s="226"/>
      <c r="C550" s="227"/>
      <c r="D550" s="209" t="s">
        <v>160</v>
      </c>
      <c r="E550" s="228" t="s">
        <v>1166</v>
      </c>
      <c r="F550" s="229" t="s">
        <v>1167</v>
      </c>
      <c r="G550" s="227"/>
      <c r="H550" s="230">
        <v>3.5</v>
      </c>
      <c r="I550" s="231"/>
      <c r="J550" s="227"/>
      <c r="K550" s="227"/>
      <c r="L550" s="232"/>
      <c r="M550" s="233"/>
      <c r="N550" s="234"/>
      <c r="O550" s="234"/>
      <c r="P550" s="234"/>
      <c r="Q550" s="234"/>
      <c r="R550" s="234"/>
      <c r="S550" s="234"/>
      <c r="T550" s="235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36" t="s">
        <v>160</v>
      </c>
      <c r="AU550" s="236" t="s">
        <v>14</v>
      </c>
      <c r="AV550" s="13" t="s">
        <v>96</v>
      </c>
      <c r="AW550" s="13" t="s">
        <v>35</v>
      </c>
      <c r="AX550" s="13" t="s">
        <v>76</v>
      </c>
      <c r="AY550" s="236" t="s">
        <v>149</v>
      </c>
    </row>
    <row r="551" s="13" customFormat="1">
      <c r="A551" s="13"/>
      <c r="B551" s="226"/>
      <c r="C551" s="227"/>
      <c r="D551" s="209" t="s">
        <v>160</v>
      </c>
      <c r="E551" s="228" t="s">
        <v>1168</v>
      </c>
      <c r="F551" s="229" t="s">
        <v>1169</v>
      </c>
      <c r="G551" s="227"/>
      <c r="H551" s="230">
        <v>3.5</v>
      </c>
      <c r="I551" s="231"/>
      <c r="J551" s="227"/>
      <c r="K551" s="227"/>
      <c r="L551" s="232"/>
      <c r="M551" s="233"/>
      <c r="N551" s="234"/>
      <c r="O551" s="234"/>
      <c r="P551" s="234"/>
      <c r="Q551" s="234"/>
      <c r="R551" s="234"/>
      <c r="S551" s="234"/>
      <c r="T551" s="235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36" t="s">
        <v>160</v>
      </c>
      <c r="AU551" s="236" t="s">
        <v>14</v>
      </c>
      <c r="AV551" s="13" t="s">
        <v>96</v>
      </c>
      <c r="AW551" s="13" t="s">
        <v>35</v>
      </c>
      <c r="AX551" s="13" t="s">
        <v>14</v>
      </c>
      <c r="AY551" s="236" t="s">
        <v>149</v>
      </c>
    </row>
    <row r="552" s="11" customFormat="1" ht="25.92" customHeight="1">
      <c r="A552" s="11"/>
      <c r="B552" s="182"/>
      <c r="C552" s="183"/>
      <c r="D552" s="184" t="s">
        <v>75</v>
      </c>
      <c r="E552" s="185" t="s">
        <v>228</v>
      </c>
      <c r="F552" s="185" t="s">
        <v>668</v>
      </c>
      <c r="G552" s="183"/>
      <c r="H552" s="183"/>
      <c r="I552" s="186"/>
      <c r="J552" s="187">
        <f>BK552</f>
        <v>0</v>
      </c>
      <c r="K552" s="183"/>
      <c r="L552" s="188"/>
      <c r="M552" s="189"/>
      <c r="N552" s="190"/>
      <c r="O552" s="190"/>
      <c r="P552" s="191">
        <f>SUM(P553:P603)</f>
        <v>0</v>
      </c>
      <c r="Q552" s="190"/>
      <c r="R552" s="191">
        <f>SUM(R553:R603)</f>
        <v>8.9331599999999991</v>
      </c>
      <c r="S552" s="190"/>
      <c r="T552" s="192">
        <f>SUM(T553:T603)</f>
        <v>0.086000000000000007</v>
      </c>
      <c r="U552" s="11"/>
      <c r="V552" s="11"/>
      <c r="W552" s="11"/>
      <c r="X552" s="11"/>
      <c r="Y552" s="11"/>
      <c r="Z552" s="11"/>
      <c r="AA552" s="11"/>
      <c r="AB552" s="11"/>
      <c r="AC552" s="11"/>
      <c r="AD552" s="11"/>
      <c r="AE552" s="11"/>
      <c r="AR552" s="193" t="s">
        <v>148</v>
      </c>
      <c r="AT552" s="194" t="s">
        <v>75</v>
      </c>
      <c r="AU552" s="194" t="s">
        <v>76</v>
      </c>
      <c r="AY552" s="193" t="s">
        <v>149</v>
      </c>
      <c r="BK552" s="195">
        <f>SUM(BK553:BK603)</f>
        <v>0</v>
      </c>
    </row>
    <row r="553" s="2" customFormat="1" ht="16.5" customHeight="1">
      <c r="A553" s="37"/>
      <c r="B553" s="38"/>
      <c r="C553" s="196" t="s">
        <v>1170</v>
      </c>
      <c r="D553" s="196" t="s">
        <v>150</v>
      </c>
      <c r="E553" s="197" t="s">
        <v>1171</v>
      </c>
      <c r="F553" s="198" t="s">
        <v>1172</v>
      </c>
      <c r="G553" s="199" t="s">
        <v>291</v>
      </c>
      <c r="H553" s="200">
        <v>20</v>
      </c>
      <c r="I553" s="201"/>
      <c r="J553" s="202">
        <f>ROUND(I553*H553,2)</f>
        <v>0</v>
      </c>
      <c r="K553" s="198" t="s">
        <v>154</v>
      </c>
      <c r="L553" s="43"/>
      <c r="M553" s="203" t="s">
        <v>19</v>
      </c>
      <c r="N553" s="204" t="s">
        <v>47</v>
      </c>
      <c r="O553" s="83"/>
      <c r="P553" s="205">
        <f>O553*H553</f>
        <v>0</v>
      </c>
      <c r="Q553" s="205">
        <v>0.017100000000000001</v>
      </c>
      <c r="R553" s="205">
        <f>Q553*H553</f>
        <v>0.34200000000000003</v>
      </c>
      <c r="S553" s="205">
        <v>0</v>
      </c>
      <c r="T553" s="206">
        <f>S553*H553</f>
        <v>0</v>
      </c>
      <c r="U553" s="37"/>
      <c r="V553" s="37"/>
      <c r="W553" s="37"/>
      <c r="X553" s="37"/>
      <c r="Y553" s="37"/>
      <c r="Z553" s="37"/>
      <c r="AA553" s="37"/>
      <c r="AB553" s="37"/>
      <c r="AC553" s="37"/>
      <c r="AD553" s="37"/>
      <c r="AE553" s="37"/>
      <c r="AR553" s="207" t="s">
        <v>148</v>
      </c>
      <c r="AT553" s="207" t="s">
        <v>150</v>
      </c>
      <c r="AU553" s="207" t="s">
        <v>14</v>
      </c>
      <c r="AY553" s="16" t="s">
        <v>149</v>
      </c>
      <c r="BE553" s="208">
        <f>IF(N553="základní",J553,0)</f>
        <v>0</v>
      </c>
      <c r="BF553" s="208">
        <f>IF(N553="snížená",J553,0)</f>
        <v>0</v>
      </c>
      <c r="BG553" s="208">
        <f>IF(N553="zákl. přenesená",J553,0)</f>
        <v>0</v>
      </c>
      <c r="BH553" s="208">
        <f>IF(N553="sníž. přenesená",J553,0)</f>
        <v>0</v>
      </c>
      <c r="BI553" s="208">
        <f>IF(N553="nulová",J553,0)</f>
        <v>0</v>
      </c>
      <c r="BJ553" s="16" t="s">
        <v>14</v>
      </c>
      <c r="BK553" s="208">
        <f>ROUND(I553*H553,2)</f>
        <v>0</v>
      </c>
      <c r="BL553" s="16" t="s">
        <v>148</v>
      </c>
      <c r="BM553" s="207" t="s">
        <v>1173</v>
      </c>
    </row>
    <row r="554" s="2" customFormat="1">
      <c r="A554" s="37"/>
      <c r="B554" s="38"/>
      <c r="C554" s="39"/>
      <c r="D554" s="209" t="s">
        <v>156</v>
      </c>
      <c r="E554" s="39"/>
      <c r="F554" s="210" t="s">
        <v>1174</v>
      </c>
      <c r="G554" s="39"/>
      <c r="H554" s="39"/>
      <c r="I554" s="211"/>
      <c r="J554" s="39"/>
      <c r="K554" s="39"/>
      <c r="L554" s="43"/>
      <c r="M554" s="212"/>
      <c r="N554" s="213"/>
      <c r="O554" s="83"/>
      <c r="P554" s="83"/>
      <c r="Q554" s="83"/>
      <c r="R554" s="83"/>
      <c r="S554" s="83"/>
      <c r="T554" s="84"/>
      <c r="U554" s="37"/>
      <c r="V554" s="37"/>
      <c r="W554" s="37"/>
      <c r="X554" s="37"/>
      <c r="Y554" s="37"/>
      <c r="Z554" s="37"/>
      <c r="AA554" s="37"/>
      <c r="AB554" s="37"/>
      <c r="AC554" s="37"/>
      <c r="AD554" s="37"/>
      <c r="AE554" s="37"/>
      <c r="AT554" s="16" t="s">
        <v>156</v>
      </c>
      <c r="AU554" s="16" t="s">
        <v>14</v>
      </c>
    </row>
    <row r="555" s="2" customFormat="1">
      <c r="A555" s="37"/>
      <c r="B555" s="38"/>
      <c r="C555" s="39"/>
      <c r="D555" s="214" t="s">
        <v>158</v>
      </c>
      <c r="E555" s="39"/>
      <c r="F555" s="215" t="s">
        <v>1175</v>
      </c>
      <c r="G555" s="39"/>
      <c r="H555" s="39"/>
      <c r="I555" s="211"/>
      <c r="J555" s="39"/>
      <c r="K555" s="39"/>
      <c r="L555" s="43"/>
      <c r="M555" s="212"/>
      <c r="N555" s="213"/>
      <c r="O555" s="83"/>
      <c r="P555" s="83"/>
      <c r="Q555" s="83"/>
      <c r="R555" s="83"/>
      <c r="S555" s="83"/>
      <c r="T555" s="84"/>
      <c r="U555" s="37"/>
      <c r="V555" s="37"/>
      <c r="W555" s="37"/>
      <c r="X555" s="37"/>
      <c r="Y555" s="37"/>
      <c r="Z555" s="37"/>
      <c r="AA555" s="37"/>
      <c r="AB555" s="37"/>
      <c r="AC555" s="37"/>
      <c r="AD555" s="37"/>
      <c r="AE555" s="37"/>
      <c r="AT555" s="16" t="s">
        <v>158</v>
      </c>
      <c r="AU555" s="16" t="s">
        <v>14</v>
      </c>
    </row>
    <row r="556" s="12" customFormat="1">
      <c r="A556" s="12"/>
      <c r="B556" s="216"/>
      <c r="C556" s="217"/>
      <c r="D556" s="209" t="s">
        <v>160</v>
      </c>
      <c r="E556" s="218" t="s">
        <v>19</v>
      </c>
      <c r="F556" s="219" t="s">
        <v>450</v>
      </c>
      <c r="G556" s="217"/>
      <c r="H556" s="218" t="s">
        <v>19</v>
      </c>
      <c r="I556" s="220"/>
      <c r="J556" s="217"/>
      <c r="K556" s="217"/>
      <c r="L556" s="221"/>
      <c r="M556" s="222"/>
      <c r="N556" s="223"/>
      <c r="O556" s="223"/>
      <c r="P556" s="223"/>
      <c r="Q556" s="223"/>
      <c r="R556" s="223"/>
      <c r="S556" s="223"/>
      <c r="T556" s="224"/>
      <c r="U556" s="12"/>
      <c r="V556" s="12"/>
      <c r="W556" s="12"/>
      <c r="X556" s="12"/>
      <c r="Y556" s="12"/>
      <c r="Z556" s="12"/>
      <c r="AA556" s="12"/>
      <c r="AB556" s="12"/>
      <c r="AC556" s="12"/>
      <c r="AD556" s="12"/>
      <c r="AE556" s="12"/>
      <c r="AT556" s="225" t="s">
        <v>160</v>
      </c>
      <c r="AU556" s="225" t="s">
        <v>14</v>
      </c>
      <c r="AV556" s="12" t="s">
        <v>14</v>
      </c>
      <c r="AW556" s="12" t="s">
        <v>35</v>
      </c>
      <c r="AX556" s="12" t="s">
        <v>76</v>
      </c>
      <c r="AY556" s="225" t="s">
        <v>149</v>
      </c>
    </row>
    <row r="557" s="13" customFormat="1">
      <c r="A557" s="13"/>
      <c r="B557" s="226"/>
      <c r="C557" s="227"/>
      <c r="D557" s="209" t="s">
        <v>160</v>
      </c>
      <c r="E557" s="228" t="s">
        <v>1176</v>
      </c>
      <c r="F557" s="229" t="s">
        <v>1019</v>
      </c>
      <c r="G557" s="227"/>
      <c r="H557" s="230">
        <v>20</v>
      </c>
      <c r="I557" s="231"/>
      <c r="J557" s="227"/>
      <c r="K557" s="227"/>
      <c r="L557" s="232"/>
      <c r="M557" s="233"/>
      <c r="N557" s="234"/>
      <c r="O557" s="234"/>
      <c r="P557" s="234"/>
      <c r="Q557" s="234"/>
      <c r="R557" s="234"/>
      <c r="S557" s="234"/>
      <c r="T557" s="235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36" t="s">
        <v>160</v>
      </c>
      <c r="AU557" s="236" t="s">
        <v>14</v>
      </c>
      <c r="AV557" s="13" t="s">
        <v>96</v>
      </c>
      <c r="AW557" s="13" t="s">
        <v>35</v>
      </c>
      <c r="AX557" s="13" t="s">
        <v>76</v>
      </c>
      <c r="AY557" s="236" t="s">
        <v>149</v>
      </c>
    </row>
    <row r="558" s="13" customFormat="1">
      <c r="A558" s="13"/>
      <c r="B558" s="226"/>
      <c r="C558" s="227"/>
      <c r="D558" s="209" t="s">
        <v>160</v>
      </c>
      <c r="E558" s="228" t="s">
        <v>1177</v>
      </c>
      <c r="F558" s="229" t="s">
        <v>1178</v>
      </c>
      <c r="G558" s="227"/>
      <c r="H558" s="230">
        <v>20</v>
      </c>
      <c r="I558" s="231"/>
      <c r="J558" s="227"/>
      <c r="K558" s="227"/>
      <c r="L558" s="232"/>
      <c r="M558" s="233"/>
      <c r="N558" s="234"/>
      <c r="O558" s="234"/>
      <c r="P558" s="234"/>
      <c r="Q558" s="234"/>
      <c r="R558" s="234"/>
      <c r="S558" s="234"/>
      <c r="T558" s="235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36" t="s">
        <v>160</v>
      </c>
      <c r="AU558" s="236" t="s">
        <v>14</v>
      </c>
      <c r="AV558" s="13" t="s">
        <v>96</v>
      </c>
      <c r="AW558" s="13" t="s">
        <v>35</v>
      </c>
      <c r="AX558" s="13" t="s">
        <v>14</v>
      </c>
      <c r="AY558" s="236" t="s">
        <v>149</v>
      </c>
    </row>
    <row r="559" s="2" customFormat="1" ht="16.5" customHeight="1">
      <c r="A559" s="37"/>
      <c r="B559" s="38"/>
      <c r="C559" s="196" t="s">
        <v>1179</v>
      </c>
      <c r="D559" s="196" t="s">
        <v>150</v>
      </c>
      <c r="E559" s="197" t="s">
        <v>670</v>
      </c>
      <c r="F559" s="198" t="s">
        <v>671</v>
      </c>
      <c r="G559" s="199" t="s">
        <v>672</v>
      </c>
      <c r="H559" s="200">
        <v>2</v>
      </c>
      <c r="I559" s="201"/>
      <c r="J559" s="202">
        <f>ROUND(I559*H559,2)</f>
        <v>0</v>
      </c>
      <c r="K559" s="198" t="s">
        <v>154</v>
      </c>
      <c r="L559" s="43"/>
      <c r="M559" s="203" t="s">
        <v>19</v>
      </c>
      <c r="N559" s="204" t="s">
        <v>47</v>
      </c>
      <c r="O559" s="83"/>
      <c r="P559" s="205">
        <f>O559*H559</f>
        <v>0</v>
      </c>
      <c r="Q559" s="205">
        <v>0</v>
      </c>
      <c r="R559" s="205">
        <f>Q559*H559</f>
        <v>0</v>
      </c>
      <c r="S559" s="205">
        <v>0</v>
      </c>
      <c r="T559" s="206">
        <f>S559*H559</f>
        <v>0</v>
      </c>
      <c r="U559" s="37"/>
      <c r="V559" s="37"/>
      <c r="W559" s="37"/>
      <c r="X559" s="37"/>
      <c r="Y559" s="37"/>
      <c r="Z559" s="37"/>
      <c r="AA559" s="37"/>
      <c r="AB559" s="37"/>
      <c r="AC559" s="37"/>
      <c r="AD559" s="37"/>
      <c r="AE559" s="37"/>
      <c r="AR559" s="207" t="s">
        <v>148</v>
      </c>
      <c r="AT559" s="207" t="s">
        <v>150</v>
      </c>
      <c r="AU559" s="207" t="s">
        <v>14</v>
      </c>
      <c r="AY559" s="16" t="s">
        <v>149</v>
      </c>
      <c r="BE559" s="208">
        <f>IF(N559="základní",J559,0)</f>
        <v>0</v>
      </c>
      <c r="BF559" s="208">
        <f>IF(N559="snížená",J559,0)</f>
        <v>0</v>
      </c>
      <c r="BG559" s="208">
        <f>IF(N559="zákl. přenesená",J559,0)</f>
        <v>0</v>
      </c>
      <c r="BH559" s="208">
        <f>IF(N559="sníž. přenesená",J559,0)</f>
        <v>0</v>
      </c>
      <c r="BI559" s="208">
        <f>IF(N559="nulová",J559,0)</f>
        <v>0</v>
      </c>
      <c r="BJ559" s="16" t="s">
        <v>14</v>
      </c>
      <c r="BK559" s="208">
        <f>ROUND(I559*H559,2)</f>
        <v>0</v>
      </c>
      <c r="BL559" s="16" t="s">
        <v>148</v>
      </c>
      <c r="BM559" s="207" t="s">
        <v>1180</v>
      </c>
    </row>
    <row r="560" s="2" customFormat="1">
      <c r="A560" s="37"/>
      <c r="B560" s="38"/>
      <c r="C560" s="39"/>
      <c r="D560" s="209" t="s">
        <v>156</v>
      </c>
      <c r="E560" s="39"/>
      <c r="F560" s="210" t="s">
        <v>674</v>
      </c>
      <c r="G560" s="39"/>
      <c r="H560" s="39"/>
      <c r="I560" s="211"/>
      <c r="J560" s="39"/>
      <c r="K560" s="39"/>
      <c r="L560" s="43"/>
      <c r="M560" s="212"/>
      <c r="N560" s="213"/>
      <c r="O560" s="83"/>
      <c r="P560" s="83"/>
      <c r="Q560" s="83"/>
      <c r="R560" s="83"/>
      <c r="S560" s="83"/>
      <c r="T560" s="84"/>
      <c r="U560" s="37"/>
      <c r="V560" s="37"/>
      <c r="W560" s="37"/>
      <c r="X560" s="37"/>
      <c r="Y560" s="37"/>
      <c r="Z560" s="37"/>
      <c r="AA560" s="37"/>
      <c r="AB560" s="37"/>
      <c r="AC560" s="37"/>
      <c r="AD560" s="37"/>
      <c r="AE560" s="37"/>
      <c r="AT560" s="16" t="s">
        <v>156</v>
      </c>
      <c r="AU560" s="16" t="s">
        <v>14</v>
      </c>
    </row>
    <row r="561" s="2" customFormat="1">
      <c r="A561" s="37"/>
      <c r="B561" s="38"/>
      <c r="C561" s="39"/>
      <c r="D561" s="214" t="s">
        <v>158</v>
      </c>
      <c r="E561" s="39"/>
      <c r="F561" s="215" t="s">
        <v>675</v>
      </c>
      <c r="G561" s="39"/>
      <c r="H561" s="39"/>
      <c r="I561" s="211"/>
      <c r="J561" s="39"/>
      <c r="K561" s="39"/>
      <c r="L561" s="43"/>
      <c r="M561" s="212"/>
      <c r="N561" s="213"/>
      <c r="O561" s="83"/>
      <c r="P561" s="83"/>
      <c r="Q561" s="83"/>
      <c r="R561" s="83"/>
      <c r="S561" s="83"/>
      <c r="T561" s="84"/>
      <c r="U561" s="37"/>
      <c r="V561" s="37"/>
      <c r="W561" s="37"/>
      <c r="X561" s="37"/>
      <c r="Y561" s="37"/>
      <c r="Z561" s="37"/>
      <c r="AA561" s="37"/>
      <c r="AB561" s="37"/>
      <c r="AC561" s="37"/>
      <c r="AD561" s="37"/>
      <c r="AE561" s="37"/>
      <c r="AT561" s="16" t="s">
        <v>158</v>
      </c>
      <c r="AU561" s="16" t="s">
        <v>14</v>
      </c>
    </row>
    <row r="562" s="2" customFormat="1" ht="16.5" customHeight="1">
      <c r="A562" s="37"/>
      <c r="B562" s="38"/>
      <c r="C562" s="237" t="s">
        <v>1181</v>
      </c>
      <c r="D562" s="237" t="s">
        <v>281</v>
      </c>
      <c r="E562" s="238" t="s">
        <v>677</v>
      </c>
      <c r="F562" s="239" t="s">
        <v>678</v>
      </c>
      <c r="G562" s="240" t="s">
        <v>672</v>
      </c>
      <c r="H562" s="241">
        <v>2</v>
      </c>
      <c r="I562" s="242"/>
      <c r="J562" s="243">
        <f>ROUND(I562*H562,2)</f>
        <v>0</v>
      </c>
      <c r="K562" s="239" t="s">
        <v>154</v>
      </c>
      <c r="L562" s="244"/>
      <c r="M562" s="245" t="s">
        <v>19</v>
      </c>
      <c r="N562" s="246" t="s">
        <v>47</v>
      </c>
      <c r="O562" s="83"/>
      <c r="P562" s="205">
        <f>O562*H562</f>
        <v>0</v>
      </c>
      <c r="Q562" s="205">
        <v>0.0020999999999999999</v>
      </c>
      <c r="R562" s="205">
        <f>Q562*H562</f>
        <v>0.0041999999999999997</v>
      </c>
      <c r="S562" s="205">
        <v>0</v>
      </c>
      <c r="T562" s="206">
        <f>S562*H562</f>
        <v>0</v>
      </c>
      <c r="U562" s="37"/>
      <c r="V562" s="37"/>
      <c r="W562" s="37"/>
      <c r="X562" s="37"/>
      <c r="Y562" s="37"/>
      <c r="Z562" s="37"/>
      <c r="AA562" s="37"/>
      <c r="AB562" s="37"/>
      <c r="AC562" s="37"/>
      <c r="AD562" s="37"/>
      <c r="AE562" s="37"/>
      <c r="AR562" s="207" t="s">
        <v>222</v>
      </c>
      <c r="AT562" s="207" t="s">
        <v>281</v>
      </c>
      <c r="AU562" s="207" t="s">
        <v>14</v>
      </c>
      <c r="AY562" s="16" t="s">
        <v>149</v>
      </c>
      <c r="BE562" s="208">
        <f>IF(N562="základní",J562,0)</f>
        <v>0</v>
      </c>
      <c r="BF562" s="208">
        <f>IF(N562="snížená",J562,0)</f>
        <v>0</v>
      </c>
      <c r="BG562" s="208">
        <f>IF(N562="zákl. přenesená",J562,0)</f>
        <v>0</v>
      </c>
      <c r="BH562" s="208">
        <f>IF(N562="sníž. přenesená",J562,0)</f>
        <v>0</v>
      </c>
      <c r="BI562" s="208">
        <f>IF(N562="nulová",J562,0)</f>
        <v>0</v>
      </c>
      <c r="BJ562" s="16" t="s">
        <v>14</v>
      </c>
      <c r="BK562" s="208">
        <f>ROUND(I562*H562,2)</f>
        <v>0</v>
      </c>
      <c r="BL562" s="16" t="s">
        <v>148</v>
      </c>
      <c r="BM562" s="207" t="s">
        <v>1182</v>
      </c>
    </row>
    <row r="563" s="2" customFormat="1">
      <c r="A563" s="37"/>
      <c r="B563" s="38"/>
      <c r="C563" s="39"/>
      <c r="D563" s="209" t="s">
        <v>156</v>
      </c>
      <c r="E563" s="39"/>
      <c r="F563" s="210" t="s">
        <v>678</v>
      </c>
      <c r="G563" s="39"/>
      <c r="H563" s="39"/>
      <c r="I563" s="211"/>
      <c r="J563" s="39"/>
      <c r="K563" s="39"/>
      <c r="L563" s="43"/>
      <c r="M563" s="212"/>
      <c r="N563" s="213"/>
      <c r="O563" s="83"/>
      <c r="P563" s="83"/>
      <c r="Q563" s="83"/>
      <c r="R563" s="83"/>
      <c r="S563" s="83"/>
      <c r="T563" s="84"/>
      <c r="U563" s="37"/>
      <c r="V563" s="37"/>
      <c r="W563" s="37"/>
      <c r="X563" s="37"/>
      <c r="Y563" s="37"/>
      <c r="Z563" s="37"/>
      <c r="AA563" s="37"/>
      <c r="AB563" s="37"/>
      <c r="AC563" s="37"/>
      <c r="AD563" s="37"/>
      <c r="AE563" s="37"/>
      <c r="AT563" s="16" t="s">
        <v>156</v>
      </c>
      <c r="AU563" s="16" t="s">
        <v>14</v>
      </c>
    </row>
    <row r="564" s="2" customFormat="1" ht="16.5" customHeight="1">
      <c r="A564" s="37"/>
      <c r="B564" s="38"/>
      <c r="C564" s="196" t="s">
        <v>1183</v>
      </c>
      <c r="D564" s="196" t="s">
        <v>150</v>
      </c>
      <c r="E564" s="197" t="s">
        <v>1184</v>
      </c>
      <c r="F564" s="198" t="s">
        <v>1185</v>
      </c>
      <c r="G564" s="199" t="s">
        <v>281</v>
      </c>
      <c r="H564" s="200">
        <v>21</v>
      </c>
      <c r="I564" s="201"/>
      <c r="J564" s="202">
        <f>ROUND(I564*H564,2)</f>
        <v>0</v>
      </c>
      <c r="K564" s="198" t="s">
        <v>154</v>
      </c>
      <c r="L564" s="43"/>
      <c r="M564" s="203" t="s">
        <v>19</v>
      </c>
      <c r="N564" s="204" t="s">
        <v>47</v>
      </c>
      <c r="O564" s="83"/>
      <c r="P564" s="205">
        <f>O564*H564</f>
        <v>0</v>
      </c>
      <c r="Q564" s="205">
        <v>0.10988000000000001</v>
      </c>
      <c r="R564" s="205">
        <f>Q564*H564</f>
        <v>2.30748</v>
      </c>
      <c r="S564" s="205">
        <v>0</v>
      </c>
      <c r="T564" s="206">
        <f>S564*H564</f>
        <v>0</v>
      </c>
      <c r="U564" s="37"/>
      <c r="V564" s="37"/>
      <c r="W564" s="37"/>
      <c r="X564" s="37"/>
      <c r="Y564" s="37"/>
      <c r="Z564" s="37"/>
      <c r="AA564" s="37"/>
      <c r="AB564" s="37"/>
      <c r="AC564" s="37"/>
      <c r="AD564" s="37"/>
      <c r="AE564" s="37"/>
      <c r="AR564" s="207" t="s">
        <v>148</v>
      </c>
      <c r="AT564" s="207" t="s">
        <v>150</v>
      </c>
      <c r="AU564" s="207" t="s">
        <v>14</v>
      </c>
      <c r="AY564" s="16" t="s">
        <v>149</v>
      </c>
      <c r="BE564" s="208">
        <f>IF(N564="základní",J564,0)</f>
        <v>0</v>
      </c>
      <c r="BF564" s="208">
        <f>IF(N564="snížená",J564,0)</f>
        <v>0</v>
      </c>
      <c r="BG564" s="208">
        <f>IF(N564="zákl. přenesená",J564,0)</f>
        <v>0</v>
      </c>
      <c r="BH564" s="208">
        <f>IF(N564="sníž. přenesená",J564,0)</f>
        <v>0</v>
      </c>
      <c r="BI564" s="208">
        <f>IF(N564="nulová",J564,0)</f>
        <v>0</v>
      </c>
      <c r="BJ564" s="16" t="s">
        <v>14</v>
      </c>
      <c r="BK564" s="208">
        <f>ROUND(I564*H564,2)</f>
        <v>0</v>
      </c>
      <c r="BL564" s="16" t="s">
        <v>148</v>
      </c>
      <c r="BM564" s="207" t="s">
        <v>1186</v>
      </c>
    </row>
    <row r="565" s="2" customFormat="1">
      <c r="A565" s="37"/>
      <c r="B565" s="38"/>
      <c r="C565" s="39"/>
      <c r="D565" s="209" t="s">
        <v>156</v>
      </c>
      <c r="E565" s="39"/>
      <c r="F565" s="210" t="s">
        <v>1187</v>
      </c>
      <c r="G565" s="39"/>
      <c r="H565" s="39"/>
      <c r="I565" s="211"/>
      <c r="J565" s="39"/>
      <c r="K565" s="39"/>
      <c r="L565" s="43"/>
      <c r="M565" s="212"/>
      <c r="N565" s="213"/>
      <c r="O565" s="83"/>
      <c r="P565" s="83"/>
      <c r="Q565" s="83"/>
      <c r="R565" s="83"/>
      <c r="S565" s="83"/>
      <c r="T565" s="84"/>
      <c r="U565" s="37"/>
      <c r="V565" s="37"/>
      <c r="W565" s="37"/>
      <c r="X565" s="37"/>
      <c r="Y565" s="37"/>
      <c r="Z565" s="37"/>
      <c r="AA565" s="37"/>
      <c r="AB565" s="37"/>
      <c r="AC565" s="37"/>
      <c r="AD565" s="37"/>
      <c r="AE565" s="37"/>
      <c r="AT565" s="16" t="s">
        <v>156</v>
      </c>
      <c r="AU565" s="16" t="s">
        <v>14</v>
      </c>
    </row>
    <row r="566" s="2" customFormat="1">
      <c r="A566" s="37"/>
      <c r="B566" s="38"/>
      <c r="C566" s="39"/>
      <c r="D566" s="214" t="s">
        <v>158</v>
      </c>
      <c r="E566" s="39"/>
      <c r="F566" s="215" t="s">
        <v>1188</v>
      </c>
      <c r="G566" s="39"/>
      <c r="H566" s="39"/>
      <c r="I566" s="211"/>
      <c r="J566" s="39"/>
      <c r="K566" s="39"/>
      <c r="L566" s="43"/>
      <c r="M566" s="212"/>
      <c r="N566" s="213"/>
      <c r="O566" s="83"/>
      <c r="P566" s="83"/>
      <c r="Q566" s="83"/>
      <c r="R566" s="83"/>
      <c r="S566" s="83"/>
      <c r="T566" s="84"/>
      <c r="U566" s="37"/>
      <c r="V566" s="37"/>
      <c r="W566" s="37"/>
      <c r="X566" s="37"/>
      <c r="Y566" s="37"/>
      <c r="Z566" s="37"/>
      <c r="AA566" s="37"/>
      <c r="AB566" s="37"/>
      <c r="AC566" s="37"/>
      <c r="AD566" s="37"/>
      <c r="AE566" s="37"/>
      <c r="AT566" s="16" t="s">
        <v>158</v>
      </c>
      <c r="AU566" s="16" t="s">
        <v>14</v>
      </c>
    </row>
    <row r="567" s="12" customFormat="1">
      <c r="A567" s="12"/>
      <c r="B567" s="216"/>
      <c r="C567" s="217"/>
      <c r="D567" s="209" t="s">
        <v>160</v>
      </c>
      <c r="E567" s="218" t="s">
        <v>19</v>
      </c>
      <c r="F567" s="219" t="s">
        <v>450</v>
      </c>
      <c r="G567" s="217"/>
      <c r="H567" s="218" t="s">
        <v>19</v>
      </c>
      <c r="I567" s="220"/>
      <c r="J567" s="217"/>
      <c r="K567" s="217"/>
      <c r="L567" s="221"/>
      <c r="M567" s="222"/>
      <c r="N567" s="223"/>
      <c r="O567" s="223"/>
      <c r="P567" s="223"/>
      <c r="Q567" s="223"/>
      <c r="R567" s="223"/>
      <c r="S567" s="223"/>
      <c r="T567" s="224"/>
      <c r="U567" s="12"/>
      <c r="V567" s="12"/>
      <c r="W567" s="12"/>
      <c r="X567" s="12"/>
      <c r="Y567" s="12"/>
      <c r="Z567" s="12"/>
      <c r="AA567" s="12"/>
      <c r="AB567" s="12"/>
      <c r="AC567" s="12"/>
      <c r="AD567" s="12"/>
      <c r="AE567" s="12"/>
      <c r="AT567" s="225" t="s">
        <v>160</v>
      </c>
      <c r="AU567" s="225" t="s">
        <v>14</v>
      </c>
      <c r="AV567" s="12" t="s">
        <v>14</v>
      </c>
      <c r="AW567" s="12" t="s">
        <v>35</v>
      </c>
      <c r="AX567" s="12" t="s">
        <v>76</v>
      </c>
      <c r="AY567" s="225" t="s">
        <v>149</v>
      </c>
    </row>
    <row r="568" s="13" customFormat="1">
      <c r="A568" s="13"/>
      <c r="B568" s="226"/>
      <c r="C568" s="227"/>
      <c r="D568" s="209" t="s">
        <v>160</v>
      </c>
      <c r="E568" s="228" t="s">
        <v>1189</v>
      </c>
      <c r="F568" s="229" t="s">
        <v>1190</v>
      </c>
      <c r="G568" s="227"/>
      <c r="H568" s="230">
        <v>21</v>
      </c>
      <c r="I568" s="231"/>
      <c r="J568" s="227"/>
      <c r="K568" s="227"/>
      <c r="L568" s="232"/>
      <c r="M568" s="233"/>
      <c r="N568" s="234"/>
      <c r="O568" s="234"/>
      <c r="P568" s="234"/>
      <c r="Q568" s="234"/>
      <c r="R568" s="234"/>
      <c r="S568" s="234"/>
      <c r="T568" s="235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36" t="s">
        <v>160</v>
      </c>
      <c r="AU568" s="236" t="s">
        <v>14</v>
      </c>
      <c r="AV568" s="13" t="s">
        <v>96</v>
      </c>
      <c r="AW568" s="13" t="s">
        <v>35</v>
      </c>
      <c r="AX568" s="13" t="s">
        <v>76</v>
      </c>
      <c r="AY568" s="236" t="s">
        <v>149</v>
      </c>
    </row>
    <row r="569" s="13" customFormat="1">
      <c r="A569" s="13"/>
      <c r="B569" s="226"/>
      <c r="C569" s="227"/>
      <c r="D569" s="209" t="s">
        <v>160</v>
      </c>
      <c r="E569" s="228" t="s">
        <v>1191</v>
      </c>
      <c r="F569" s="229" t="s">
        <v>1192</v>
      </c>
      <c r="G569" s="227"/>
      <c r="H569" s="230">
        <v>21</v>
      </c>
      <c r="I569" s="231"/>
      <c r="J569" s="227"/>
      <c r="K569" s="227"/>
      <c r="L569" s="232"/>
      <c r="M569" s="233"/>
      <c r="N569" s="234"/>
      <c r="O569" s="234"/>
      <c r="P569" s="234"/>
      <c r="Q569" s="234"/>
      <c r="R569" s="234"/>
      <c r="S569" s="234"/>
      <c r="T569" s="235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36" t="s">
        <v>160</v>
      </c>
      <c r="AU569" s="236" t="s">
        <v>14</v>
      </c>
      <c r="AV569" s="13" t="s">
        <v>96</v>
      </c>
      <c r="AW569" s="13" t="s">
        <v>35</v>
      </c>
      <c r="AX569" s="13" t="s">
        <v>14</v>
      </c>
      <c r="AY569" s="236" t="s">
        <v>149</v>
      </c>
    </row>
    <row r="570" s="2" customFormat="1" ht="16.5" customHeight="1">
      <c r="A570" s="37"/>
      <c r="B570" s="38"/>
      <c r="C570" s="237" t="s">
        <v>1193</v>
      </c>
      <c r="D570" s="237" t="s">
        <v>281</v>
      </c>
      <c r="E570" s="238" t="s">
        <v>1194</v>
      </c>
      <c r="F570" s="239" t="s">
        <v>1195</v>
      </c>
      <c r="G570" s="240" t="s">
        <v>291</v>
      </c>
      <c r="H570" s="241">
        <v>2.1000000000000001</v>
      </c>
      <c r="I570" s="242"/>
      <c r="J570" s="243">
        <f>ROUND(I570*H570,2)</f>
        <v>0</v>
      </c>
      <c r="K570" s="239" t="s">
        <v>154</v>
      </c>
      <c r="L570" s="244"/>
      <c r="M570" s="245" t="s">
        <v>19</v>
      </c>
      <c r="N570" s="246" t="s">
        <v>47</v>
      </c>
      <c r="O570" s="83"/>
      <c r="P570" s="205">
        <f>O570*H570</f>
        <v>0</v>
      </c>
      <c r="Q570" s="205">
        <v>0.222</v>
      </c>
      <c r="R570" s="205">
        <f>Q570*H570</f>
        <v>0.4662</v>
      </c>
      <c r="S570" s="205">
        <v>0</v>
      </c>
      <c r="T570" s="206">
        <f>S570*H570</f>
        <v>0</v>
      </c>
      <c r="U570" s="37"/>
      <c r="V570" s="37"/>
      <c r="W570" s="37"/>
      <c r="X570" s="37"/>
      <c r="Y570" s="37"/>
      <c r="Z570" s="37"/>
      <c r="AA570" s="37"/>
      <c r="AB570" s="37"/>
      <c r="AC570" s="37"/>
      <c r="AD570" s="37"/>
      <c r="AE570" s="37"/>
      <c r="AR570" s="207" t="s">
        <v>222</v>
      </c>
      <c r="AT570" s="207" t="s">
        <v>281</v>
      </c>
      <c r="AU570" s="207" t="s">
        <v>14</v>
      </c>
      <c r="AY570" s="16" t="s">
        <v>149</v>
      </c>
      <c r="BE570" s="208">
        <f>IF(N570="základní",J570,0)</f>
        <v>0</v>
      </c>
      <c r="BF570" s="208">
        <f>IF(N570="snížená",J570,0)</f>
        <v>0</v>
      </c>
      <c r="BG570" s="208">
        <f>IF(N570="zákl. přenesená",J570,0)</f>
        <v>0</v>
      </c>
      <c r="BH570" s="208">
        <f>IF(N570="sníž. přenesená",J570,0)</f>
        <v>0</v>
      </c>
      <c r="BI570" s="208">
        <f>IF(N570="nulová",J570,0)</f>
        <v>0</v>
      </c>
      <c r="BJ570" s="16" t="s">
        <v>14</v>
      </c>
      <c r="BK570" s="208">
        <f>ROUND(I570*H570,2)</f>
        <v>0</v>
      </c>
      <c r="BL570" s="16" t="s">
        <v>148</v>
      </c>
      <c r="BM570" s="207" t="s">
        <v>1196</v>
      </c>
    </row>
    <row r="571" s="2" customFormat="1">
      <c r="A571" s="37"/>
      <c r="B571" s="38"/>
      <c r="C571" s="39"/>
      <c r="D571" s="209" t="s">
        <v>156</v>
      </c>
      <c r="E571" s="39"/>
      <c r="F571" s="210" t="s">
        <v>1195</v>
      </c>
      <c r="G571" s="39"/>
      <c r="H571" s="39"/>
      <c r="I571" s="211"/>
      <c r="J571" s="39"/>
      <c r="K571" s="39"/>
      <c r="L571" s="43"/>
      <c r="M571" s="212"/>
      <c r="N571" s="213"/>
      <c r="O571" s="83"/>
      <c r="P571" s="83"/>
      <c r="Q571" s="83"/>
      <c r="R571" s="83"/>
      <c r="S571" s="83"/>
      <c r="T571" s="84"/>
      <c r="U571" s="37"/>
      <c r="V571" s="37"/>
      <c r="W571" s="37"/>
      <c r="X571" s="37"/>
      <c r="Y571" s="37"/>
      <c r="Z571" s="37"/>
      <c r="AA571" s="37"/>
      <c r="AB571" s="37"/>
      <c r="AC571" s="37"/>
      <c r="AD571" s="37"/>
      <c r="AE571" s="37"/>
      <c r="AT571" s="16" t="s">
        <v>156</v>
      </c>
      <c r="AU571" s="16" t="s">
        <v>14</v>
      </c>
    </row>
    <row r="572" s="12" customFormat="1">
      <c r="A572" s="12"/>
      <c r="B572" s="216"/>
      <c r="C572" s="217"/>
      <c r="D572" s="209" t="s">
        <v>160</v>
      </c>
      <c r="E572" s="218" t="s">
        <v>19</v>
      </c>
      <c r="F572" s="219" t="s">
        <v>450</v>
      </c>
      <c r="G572" s="217"/>
      <c r="H572" s="218" t="s">
        <v>19</v>
      </c>
      <c r="I572" s="220"/>
      <c r="J572" s="217"/>
      <c r="K572" s="217"/>
      <c r="L572" s="221"/>
      <c r="M572" s="222"/>
      <c r="N572" s="223"/>
      <c r="O572" s="223"/>
      <c r="P572" s="223"/>
      <c r="Q572" s="223"/>
      <c r="R572" s="223"/>
      <c r="S572" s="223"/>
      <c r="T572" s="224"/>
      <c r="U572" s="12"/>
      <c r="V572" s="12"/>
      <c r="W572" s="12"/>
      <c r="X572" s="12"/>
      <c r="Y572" s="12"/>
      <c r="Z572" s="12"/>
      <c r="AA572" s="12"/>
      <c r="AB572" s="12"/>
      <c r="AC572" s="12"/>
      <c r="AD572" s="12"/>
      <c r="AE572" s="12"/>
      <c r="AT572" s="225" t="s">
        <v>160</v>
      </c>
      <c r="AU572" s="225" t="s">
        <v>14</v>
      </c>
      <c r="AV572" s="12" t="s">
        <v>14</v>
      </c>
      <c r="AW572" s="12" t="s">
        <v>35</v>
      </c>
      <c r="AX572" s="12" t="s">
        <v>76</v>
      </c>
      <c r="AY572" s="225" t="s">
        <v>149</v>
      </c>
    </row>
    <row r="573" s="13" customFormat="1">
      <c r="A573" s="13"/>
      <c r="B573" s="226"/>
      <c r="C573" s="227"/>
      <c r="D573" s="209" t="s">
        <v>160</v>
      </c>
      <c r="E573" s="228" t="s">
        <v>1197</v>
      </c>
      <c r="F573" s="229" t="s">
        <v>1198</v>
      </c>
      <c r="G573" s="227"/>
      <c r="H573" s="230">
        <v>2.1000000000000001</v>
      </c>
      <c r="I573" s="231"/>
      <c r="J573" s="227"/>
      <c r="K573" s="227"/>
      <c r="L573" s="232"/>
      <c r="M573" s="233"/>
      <c r="N573" s="234"/>
      <c r="O573" s="234"/>
      <c r="P573" s="234"/>
      <c r="Q573" s="234"/>
      <c r="R573" s="234"/>
      <c r="S573" s="234"/>
      <c r="T573" s="235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36" t="s">
        <v>160</v>
      </c>
      <c r="AU573" s="236" t="s">
        <v>14</v>
      </c>
      <c r="AV573" s="13" t="s">
        <v>96</v>
      </c>
      <c r="AW573" s="13" t="s">
        <v>35</v>
      </c>
      <c r="AX573" s="13" t="s">
        <v>76</v>
      </c>
      <c r="AY573" s="236" t="s">
        <v>149</v>
      </c>
    </row>
    <row r="574" s="13" customFormat="1">
      <c r="A574" s="13"/>
      <c r="B574" s="226"/>
      <c r="C574" s="227"/>
      <c r="D574" s="209" t="s">
        <v>160</v>
      </c>
      <c r="E574" s="228" t="s">
        <v>1199</v>
      </c>
      <c r="F574" s="229" t="s">
        <v>1200</v>
      </c>
      <c r="G574" s="227"/>
      <c r="H574" s="230">
        <v>2.1000000000000001</v>
      </c>
      <c r="I574" s="231"/>
      <c r="J574" s="227"/>
      <c r="K574" s="227"/>
      <c r="L574" s="232"/>
      <c r="M574" s="233"/>
      <c r="N574" s="234"/>
      <c r="O574" s="234"/>
      <c r="P574" s="234"/>
      <c r="Q574" s="234"/>
      <c r="R574" s="234"/>
      <c r="S574" s="234"/>
      <c r="T574" s="235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36" t="s">
        <v>160</v>
      </c>
      <c r="AU574" s="236" t="s">
        <v>14</v>
      </c>
      <c r="AV574" s="13" t="s">
        <v>96</v>
      </c>
      <c r="AW574" s="13" t="s">
        <v>35</v>
      </c>
      <c r="AX574" s="13" t="s">
        <v>14</v>
      </c>
      <c r="AY574" s="236" t="s">
        <v>149</v>
      </c>
    </row>
    <row r="575" s="2" customFormat="1" ht="16.5" customHeight="1">
      <c r="A575" s="37"/>
      <c r="B575" s="38"/>
      <c r="C575" s="196" t="s">
        <v>1201</v>
      </c>
      <c r="D575" s="196" t="s">
        <v>150</v>
      </c>
      <c r="E575" s="197" t="s">
        <v>1202</v>
      </c>
      <c r="F575" s="198" t="s">
        <v>1203</v>
      </c>
      <c r="G575" s="199" t="s">
        <v>281</v>
      </c>
      <c r="H575" s="200">
        <v>42</v>
      </c>
      <c r="I575" s="201"/>
      <c r="J575" s="202">
        <f>ROUND(I575*H575,2)</f>
        <v>0</v>
      </c>
      <c r="K575" s="198" t="s">
        <v>154</v>
      </c>
      <c r="L575" s="43"/>
      <c r="M575" s="203" t="s">
        <v>19</v>
      </c>
      <c r="N575" s="204" t="s">
        <v>47</v>
      </c>
      <c r="O575" s="83"/>
      <c r="P575" s="205">
        <f>O575*H575</f>
        <v>0</v>
      </c>
      <c r="Q575" s="205">
        <v>0.0043</v>
      </c>
      <c r="R575" s="205">
        <f>Q575*H575</f>
        <v>0.18060000000000001</v>
      </c>
      <c r="S575" s="205">
        <v>0</v>
      </c>
      <c r="T575" s="206">
        <f>S575*H575</f>
        <v>0</v>
      </c>
      <c r="U575" s="37"/>
      <c r="V575" s="37"/>
      <c r="W575" s="37"/>
      <c r="X575" s="37"/>
      <c r="Y575" s="37"/>
      <c r="Z575" s="37"/>
      <c r="AA575" s="37"/>
      <c r="AB575" s="37"/>
      <c r="AC575" s="37"/>
      <c r="AD575" s="37"/>
      <c r="AE575" s="37"/>
      <c r="AR575" s="207" t="s">
        <v>148</v>
      </c>
      <c r="AT575" s="207" t="s">
        <v>150</v>
      </c>
      <c r="AU575" s="207" t="s">
        <v>14</v>
      </c>
      <c r="AY575" s="16" t="s">
        <v>149</v>
      </c>
      <c r="BE575" s="208">
        <f>IF(N575="základní",J575,0)</f>
        <v>0</v>
      </c>
      <c r="BF575" s="208">
        <f>IF(N575="snížená",J575,0)</f>
        <v>0</v>
      </c>
      <c r="BG575" s="208">
        <f>IF(N575="zákl. přenesená",J575,0)</f>
        <v>0</v>
      </c>
      <c r="BH575" s="208">
        <f>IF(N575="sníž. přenesená",J575,0)</f>
        <v>0</v>
      </c>
      <c r="BI575" s="208">
        <f>IF(N575="nulová",J575,0)</f>
        <v>0</v>
      </c>
      <c r="BJ575" s="16" t="s">
        <v>14</v>
      </c>
      <c r="BK575" s="208">
        <f>ROUND(I575*H575,2)</f>
        <v>0</v>
      </c>
      <c r="BL575" s="16" t="s">
        <v>148</v>
      </c>
      <c r="BM575" s="207" t="s">
        <v>1204</v>
      </c>
    </row>
    <row r="576" s="2" customFormat="1">
      <c r="A576" s="37"/>
      <c r="B576" s="38"/>
      <c r="C576" s="39"/>
      <c r="D576" s="209" t="s">
        <v>156</v>
      </c>
      <c r="E576" s="39"/>
      <c r="F576" s="210" t="s">
        <v>1205</v>
      </c>
      <c r="G576" s="39"/>
      <c r="H576" s="39"/>
      <c r="I576" s="211"/>
      <c r="J576" s="39"/>
      <c r="K576" s="39"/>
      <c r="L576" s="43"/>
      <c r="M576" s="212"/>
      <c r="N576" s="213"/>
      <c r="O576" s="83"/>
      <c r="P576" s="83"/>
      <c r="Q576" s="83"/>
      <c r="R576" s="83"/>
      <c r="S576" s="83"/>
      <c r="T576" s="84"/>
      <c r="U576" s="37"/>
      <c r="V576" s="37"/>
      <c r="W576" s="37"/>
      <c r="X576" s="37"/>
      <c r="Y576" s="37"/>
      <c r="Z576" s="37"/>
      <c r="AA576" s="37"/>
      <c r="AB576" s="37"/>
      <c r="AC576" s="37"/>
      <c r="AD576" s="37"/>
      <c r="AE576" s="37"/>
      <c r="AT576" s="16" t="s">
        <v>156</v>
      </c>
      <c r="AU576" s="16" t="s">
        <v>14</v>
      </c>
    </row>
    <row r="577" s="2" customFormat="1">
      <c r="A577" s="37"/>
      <c r="B577" s="38"/>
      <c r="C577" s="39"/>
      <c r="D577" s="214" t="s">
        <v>158</v>
      </c>
      <c r="E577" s="39"/>
      <c r="F577" s="215" t="s">
        <v>1206</v>
      </c>
      <c r="G577" s="39"/>
      <c r="H577" s="39"/>
      <c r="I577" s="211"/>
      <c r="J577" s="39"/>
      <c r="K577" s="39"/>
      <c r="L577" s="43"/>
      <c r="M577" s="212"/>
      <c r="N577" s="213"/>
      <c r="O577" s="83"/>
      <c r="P577" s="83"/>
      <c r="Q577" s="83"/>
      <c r="R577" s="83"/>
      <c r="S577" s="83"/>
      <c r="T577" s="84"/>
      <c r="U577" s="37"/>
      <c r="V577" s="37"/>
      <c r="W577" s="37"/>
      <c r="X577" s="37"/>
      <c r="Y577" s="37"/>
      <c r="Z577" s="37"/>
      <c r="AA577" s="37"/>
      <c r="AB577" s="37"/>
      <c r="AC577" s="37"/>
      <c r="AD577" s="37"/>
      <c r="AE577" s="37"/>
      <c r="AT577" s="16" t="s">
        <v>158</v>
      </c>
      <c r="AU577" s="16" t="s">
        <v>14</v>
      </c>
    </row>
    <row r="578" s="12" customFormat="1">
      <c r="A578" s="12"/>
      <c r="B578" s="216"/>
      <c r="C578" s="217"/>
      <c r="D578" s="209" t="s">
        <v>160</v>
      </c>
      <c r="E578" s="218" t="s">
        <v>19</v>
      </c>
      <c r="F578" s="219" t="s">
        <v>450</v>
      </c>
      <c r="G578" s="217"/>
      <c r="H578" s="218" t="s">
        <v>19</v>
      </c>
      <c r="I578" s="220"/>
      <c r="J578" s="217"/>
      <c r="K578" s="217"/>
      <c r="L578" s="221"/>
      <c r="M578" s="222"/>
      <c r="N578" s="223"/>
      <c r="O578" s="223"/>
      <c r="P578" s="223"/>
      <c r="Q578" s="223"/>
      <c r="R578" s="223"/>
      <c r="S578" s="223"/>
      <c r="T578" s="224"/>
      <c r="U578" s="12"/>
      <c r="V578" s="12"/>
      <c r="W578" s="12"/>
      <c r="X578" s="12"/>
      <c r="Y578" s="12"/>
      <c r="Z578" s="12"/>
      <c r="AA578" s="12"/>
      <c r="AB578" s="12"/>
      <c r="AC578" s="12"/>
      <c r="AD578" s="12"/>
      <c r="AE578" s="12"/>
      <c r="AT578" s="225" t="s">
        <v>160</v>
      </c>
      <c r="AU578" s="225" t="s">
        <v>14</v>
      </c>
      <c r="AV578" s="12" t="s">
        <v>14</v>
      </c>
      <c r="AW578" s="12" t="s">
        <v>35</v>
      </c>
      <c r="AX578" s="12" t="s">
        <v>76</v>
      </c>
      <c r="AY578" s="225" t="s">
        <v>149</v>
      </c>
    </row>
    <row r="579" s="13" customFormat="1">
      <c r="A579" s="13"/>
      <c r="B579" s="226"/>
      <c r="C579" s="227"/>
      <c r="D579" s="209" t="s">
        <v>160</v>
      </c>
      <c r="E579" s="228" t="s">
        <v>1207</v>
      </c>
      <c r="F579" s="229" t="s">
        <v>1208</v>
      </c>
      <c r="G579" s="227"/>
      <c r="H579" s="230">
        <v>42</v>
      </c>
      <c r="I579" s="231"/>
      <c r="J579" s="227"/>
      <c r="K579" s="227"/>
      <c r="L579" s="232"/>
      <c r="M579" s="233"/>
      <c r="N579" s="234"/>
      <c r="O579" s="234"/>
      <c r="P579" s="234"/>
      <c r="Q579" s="234"/>
      <c r="R579" s="234"/>
      <c r="S579" s="234"/>
      <c r="T579" s="235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36" t="s">
        <v>160</v>
      </c>
      <c r="AU579" s="236" t="s">
        <v>14</v>
      </c>
      <c r="AV579" s="13" t="s">
        <v>96</v>
      </c>
      <c r="AW579" s="13" t="s">
        <v>35</v>
      </c>
      <c r="AX579" s="13" t="s">
        <v>76</v>
      </c>
      <c r="AY579" s="236" t="s">
        <v>149</v>
      </c>
    </row>
    <row r="580" s="13" customFormat="1">
      <c r="A580" s="13"/>
      <c r="B580" s="226"/>
      <c r="C580" s="227"/>
      <c r="D580" s="209" t="s">
        <v>160</v>
      </c>
      <c r="E580" s="228" t="s">
        <v>1209</v>
      </c>
      <c r="F580" s="229" t="s">
        <v>1210</v>
      </c>
      <c r="G580" s="227"/>
      <c r="H580" s="230">
        <v>42</v>
      </c>
      <c r="I580" s="231"/>
      <c r="J580" s="227"/>
      <c r="K580" s="227"/>
      <c r="L580" s="232"/>
      <c r="M580" s="233"/>
      <c r="N580" s="234"/>
      <c r="O580" s="234"/>
      <c r="P580" s="234"/>
      <c r="Q580" s="234"/>
      <c r="R580" s="234"/>
      <c r="S580" s="234"/>
      <c r="T580" s="235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36" t="s">
        <v>160</v>
      </c>
      <c r="AU580" s="236" t="s">
        <v>14</v>
      </c>
      <c r="AV580" s="13" t="s">
        <v>96</v>
      </c>
      <c r="AW580" s="13" t="s">
        <v>35</v>
      </c>
      <c r="AX580" s="13" t="s">
        <v>14</v>
      </c>
      <c r="AY580" s="236" t="s">
        <v>149</v>
      </c>
    </row>
    <row r="581" s="2" customFormat="1" ht="16.5" customHeight="1">
      <c r="A581" s="37"/>
      <c r="B581" s="38"/>
      <c r="C581" s="196" t="s">
        <v>1211</v>
      </c>
      <c r="D581" s="196" t="s">
        <v>150</v>
      </c>
      <c r="E581" s="197" t="s">
        <v>714</v>
      </c>
      <c r="F581" s="198" t="s">
        <v>715</v>
      </c>
      <c r="G581" s="199" t="s">
        <v>281</v>
      </c>
      <c r="H581" s="200">
        <v>16.600000000000001</v>
      </c>
      <c r="I581" s="201"/>
      <c r="J581" s="202">
        <f>ROUND(I581*H581,2)</f>
        <v>0</v>
      </c>
      <c r="K581" s="198" t="s">
        <v>154</v>
      </c>
      <c r="L581" s="43"/>
      <c r="M581" s="203" t="s">
        <v>19</v>
      </c>
      <c r="N581" s="204" t="s">
        <v>47</v>
      </c>
      <c r="O581" s="83"/>
      <c r="P581" s="205">
        <f>O581*H581</f>
        <v>0</v>
      </c>
      <c r="Q581" s="205">
        <v>0</v>
      </c>
      <c r="R581" s="205">
        <f>Q581*H581</f>
        <v>0</v>
      </c>
      <c r="S581" s="205">
        <v>0</v>
      </c>
      <c r="T581" s="206">
        <f>S581*H581</f>
        <v>0</v>
      </c>
      <c r="U581" s="37"/>
      <c r="V581" s="37"/>
      <c r="W581" s="37"/>
      <c r="X581" s="37"/>
      <c r="Y581" s="37"/>
      <c r="Z581" s="37"/>
      <c r="AA581" s="37"/>
      <c r="AB581" s="37"/>
      <c r="AC581" s="37"/>
      <c r="AD581" s="37"/>
      <c r="AE581" s="37"/>
      <c r="AR581" s="207" t="s">
        <v>148</v>
      </c>
      <c r="AT581" s="207" t="s">
        <v>150</v>
      </c>
      <c r="AU581" s="207" t="s">
        <v>14</v>
      </c>
      <c r="AY581" s="16" t="s">
        <v>149</v>
      </c>
      <c r="BE581" s="208">
        <f>IF(N581="základní",J581,0)</f>
        <v>0</v>
      </c>
      <c r="BF581" s="208">
        <f>IF(N581="snížená",J581,0)</f>
        <v>0</v>
      </c>
      <c r="BG581" s="208">
        <f>IF(N581="zákl. přenesená",J581,0)</f>
        <v>0</v>
      </c>
      <c r="BH581" s="208">
        <f>IF(N581="sníž. přenesená",J581,0)</f>
        <v>0</v>
      </c>
      <c r="BI581" s="208">
        <f>IF(N581="nulová",J581,0)</f>
        <v>0</v>
      </c>
      <c r="BJ581" s="16" t="s">
        <v>14</v>
      </c>
      <c r="BK581" s="208">
        <f>ROUND(I581*H581,2)</f>
        <v>0</v>
      </c>
      <c r="BL581" s="16" t="s">
        <v>148</v>
      </c>
      <c r="BM581" s="207" t="s">
        <v>1212</v>
      </c>
    </row>
    <row r="582" s="2" customFormat="1">
      <c r="A582" s="37"/>
      <c r="B582" s="38"/>
      <c r="C582" s="39"/>
      <c r="D582" s="209" t="s">
        <v>156</v>
      </c>
      <c r="E582" s="39"/>
      <c r="F582" s="210" t="s">
        <v>717</v>
      </c>
      <c r="G582" s="39"/>
      <c r="H582" s="39"/>
      <c r="I582" s="211"/>
      <c r="J582" s="39"/>
      <c r="K582" s="39"/>
      <c r="L582" s="43"/>
      <c r="M582" s="212"/>
      <c r="N582" s="213"/>
      <c r="O582" s="83"/>
      <c r="P582" s="83"/>
      <c r="Q582" s="83"/>
      <c r="R582" s="83"/>
      <c r="S582" s="83"/>
      <c r="T582" s="84"/>
      <c r="U582" s="37"/>
      <c r="V582" s="37"/>
      <c r="W582" s="37"/>
      <c r="X582" s="37"/>
      <c r="Y582" s="37"/>
      <c r="Z582" s="37"/>
      <c r="AA582" s="37"/>
      <c r="AB582" s="37"/>
      <c r="AC582" s="37"/>
      <c r="AD582" s="37"/>
      <c r="AE582" s="37"/>
      <c r="AT582" s="16" t="s">
        <v>156</v>
      </c>
      <c r="AU582" s="16" t="s">
        <v>14</v>
      </c>
    </row>
    <row r="583" s="2" customFormat="1">
      <c r="A583" s="37"/>
      <c r="B583" s="38"/>
      <c r="C583" s="39"/>
      <c r="D583" s="214" t="s">
        <v>158</v>
      </c>
      <c r="E583" s="39"/>
      <c r="F583" s="215" t="s">
        <v>718</v>
      </c>
      <c r="G583" s="39"/>
      <c r="H583" s="39"/>
      <c r="I583" s="211"/>
      <c r="J583" s="39"/>
      <c r="K583" s="39"/>
      <c r="L583" s="43"/>
      <c r="M583" s="212"/>
      <c r="N583" s="213"/>
      <c r="O583" s="83"/>
      <c r="P583" s="83"/>
      <c r="Q583" s="83"/>
      <c r="R583" s="83"/>
      <c r="S583" s="83"/>
      <c r="T583" s="84"/>
      <c r="U583" s="37"/>
      <c r="V583" s="37"/>
      <c r="W583" s="37"/>
      <c r="X583" s="37"/>
      <c r="Y583" s="37"/>
      <c r="Z583" s="37"/>
      <c r="AA583" s="37"/>
      <c r="AB583" s="37"/>
      <c r="AC583" s="37"/>
      <c r="AD583" s="37"/>
      <c r="AE583" s="37"/>
      <c r="AT583" s="16" t="s">
        <v>158</v>
      </c>
      <c r="AU583" s="16" t="s">
        <v>14</v>
      </c>
    </row>
    <row r="584" s="12" customFormat="1">
      <c r="A584" s="12"/>
      <c r="B584" s="216"/>
      <c r="C584" s="217"/>
      <c r="D584" s="209" t="s">
        <v>160</v>
      </c>
      <c r="E584" s="218" t="s">
        <v>19</v>
      </c>
      <c r="F584" s="219" t="s">
        <v>450</v>
      </c>
      <c r="G584" s="217"/>
      <c r="H584" s="218" t="s">
        <v>19</v>
      </c>
      <c r="I584" s="220"/>
      <c r="J584" s="217"/>
      <c r="K584" s="217"/>
      <c r="L584" s="221"/>
      <c r="M584" s="222"/>
      <c r="N584" s="223"/>
      <c r="O584" s="223"/>
      <c r="P584" s="223"/>
      <c r="Q584" s="223"/>
      <c r="R584" s="223"/>
      <c r="S584" s="223"/>
      <c r="T584" s="224"/>
      <c r="U584" s="12"/>
      <c r="V584" s="12"/>
      <c r="W584" s="12"/>
      <c r="X584" s="12"/>
      <c r="Y584" s="12"/>
      <c r="Z584" s="12"/>
      <c r="AA584" s="12"/>
      <c r="AB584" s="12"/>
      <c r="AC584" s="12"/>
      <c r="AD584" s="12"/>
      <c r="AE584" s="12"/>
      <c r="AT584" s="225" t="s">
        <v>160</v>
      </c>
      <c r="AU584" s="225" t="s">
        <v>14</v>
      </c>
      <c r="AV584" s="12" t="s">
        <v>14</v>
      </c>
      <c r="AW584" s="12" t="s">
        <v>35</v>
      </c>
      <c r="AX584" s="12" t="s">
        <v>76</v>
      </c>
      <c r="AY584" s="225" t="s">
        <v>149</v>
      </c>
    </row>
    <row r="585" s="13" customFormat="1">
      <c r="A585" s="13"/>
      <c r="B585" s="226"/>
      <c r="C585" s="227"/>
      <c r="D585" s="209" t="s">
        <v>160</v>
      </c>
      <c r="E585" s="228" t="s">
        <v>1213</v>
      </c>
      <c r="F585" s="229" t="s">
        <v>1214</v>
      </c>
      <c r="G585" s="227"/>
      <c r="H585" s="230">
        <v>16.600000000000001</v>
      </c>
      <c r="I585" s="231"/>
      <c r="J585" s="227"/>
      <c r="K585" s="227"/>
      <c r="L585" s="232"/>
      <c r="M585" s="233"/>
      <c r="N585" s="234"/>
      <c r="O585" s="234"/>
      <c r="P585" s="234"/>
      <c r="Q585" s="234"/>
      <c r="R585" s="234"/>
      <c r="S585" s="234"/>
      <c r="T585" s="235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36" t="s">
        <v>160</v>
      </c>
      <c r="AU585" s="236" t="s">
        <v>14</v>
      </c>
      <c r="AV585" s="13" t="s">
        <v>96</v>
      </c>
      <c r="AW585" s="13" t="s">
        <v>35</v>
      </c>
      <c r="AX585" s="13" t="s">
        <v>76</v>
      </c>
      <c r="AY585" s="236" t="s">
        <v>149</v>
      </c>
    </row>
    <row r="586" s="13" customFormat="1">
      <c r="A586" s="13"/>
      <c r="B586" s="226"/>
      <c r="C586" s="227"/>
      <c r="D586" s="209" t="s">
        <v>160</v>
      </c>
      <c r="E586" s="228" t="s">
        <v>1215</v>
      </c>
      <c r="F586" s="229" t="s">
        <v>1216</v>
      </c>
      <c r="G586" s="227"/>
      <c r="H586" s="230">
        <v>16.600000000000001</v>
      </c>
      <c r="I586" s="231"/>
      <c r="J586" s="227"/>
      <c r="K586" s="227"/>
      <c r="L586" s="232"/>
      <c r="M586" s="233"/>
      <c r="N586" s="234"/>
      <c r="O586" s="234"/>
      <c r="P586" s="234"/>
      <c r="Q586" s="234"/>
      <c r="R586" s="234"/>
      <c r="S586" s="234"/>
      <c r="T586" s="235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36" t="s">
        <v>160</v>
      </c>
      <c r="AU586" s="236" t="s">
        <v>14</v>
      </c>
      <c r="AV586" s="13" t="s">
        <v>96</v>
      </c>
      <c r="AW586" s="13" t="s">
        <v>35</v>
      </c>
      <c r="AX586" s="13" t="s">
        <v>14</v>
      </c>
      <c r="AY586" s="236" t="s">
        <v>149</v>
      </c>
    </row>
    <row r="587" s="2" customFormat="1" ht="16.5" customHeight="1">
      <c r="A587" s="37"/>
      <c r="B587" s="38"/>
      <c r="C587" s="196" t="s">
        <v>1217</v>
      </c>
      <c r="D587" s="196" t="s">
        <v>150</v>
      </c>
      <c r="E587" s="197" t="s">
        <v>1218</v>
      </c>
      <c r="F587" s="198" t="s">
        <v>1219</v>
      </c>
      <c r="G587" s="199" t="s">
        <v>281</v>
      </c>
      <c r="H587" s="200">
        <v>12</v>
      </c>
      <c r="I587" s="201"/>
      <c r="J587" s="202">
        <f>ROUND(I587*H587,2)</f>
        <v>0</v>
      </c>
      <c r="K587" s="198" t="s">
        <v>154</v>
      </c>
      <c r="L587" s="43"/>
      <c r="M587" s="203" t="s">
        <v>19</v>
      </c>
      <c r="N587" s="204" t="s">
        <v>47</v>
      </c>
      <c r="O587" s="83"/>
      <c r="P587" s="205">
        <f>O587*H587</f>
        <v>0</v>
      </c>
      <c r="Q587" s="205">
        <v>0.43819000000000002</v>
      </c>
      <c r="R587" s="205">
        <f>Q587*H587</f>
        <v>5.2582800000000001</v>
      </c>
      <c r="S587" s="205">
        <v>0</v>
      </c>
      <c r="T587" s="206">
        <f>S587*H587</f>
        <v>0</v>
      </c>
      <c r="U587" s="37"/>
      <c r="V587" s="37"/>
      <c r="W587" s="37"/>
      <c r="X587" s="37"/>
      <c r="Y587" s="37"/>
      <c r="Z587" s="37"/>
      <c r="AA587" s="37"/>
      <c r="AB587" s="37"/>
      <c r="AC587" s="37"/>
      <c r="AD587" s="37"/>
      <c r="AE587" s="37"/>
      <c r="AR587" s="207" t="s">
        <v>148</v>
      </c>
      <c r="AT587" s="207" t="s">
        <v>150</v>
      </c>
      <c r="AU587" s="207" t="s">
        <v>14</v>
      </c>
      <c r="AY587" s="16" t="s">
        <v>149</v>
      </c>
      <c r="BE587" s="208">
        <f>IF(N587="základní",J587,0)</f>
        <v>0</v>
      </c>
      <c r="BF587" s="208">
        <f>IF(N587="snížená",J587,0)</f>
        <v>0</v>
      </c>
      <c r="BG587" s="208">
        <f>IF(N587="zákl. přenesená",J587,0)</f>
        <v>0</v>
      </c>
      <c r="BH587" s="208">
        <f>IF(N587="sníž. přenesená",J587,0)</f>
        <v>0</v>
      </c>
      <c r="BI587" s="208">
        <f>IF(N587="nulová",J587,0)</f>
        <v>0</v>
      </c>
      <c r="BJ587" s="16" t="s">
        <v>14</v>
      </c>
      <c r="BK587" s="208">
        <f>ROUND(I587*H587,2)</f>
        <v>0</v>
      </c>
      <c r="BL587" s="16" t="s">
        <v>148</v>
      </c>
      <c r="BM587" s="207" t="s">
        <v>1220</v>
      </c>
    </row>
    <row r="588" s="2" customFormat="1">
      <c r="A588" s="37"/>
      <c r="B588" s="38"/>
      <c r="C588" s="39"/>
      <c r="D588" s="209" t="s">
        <v>156</v>
      </c>
      <c r="E588" s="39"/>
      <c r="F588" s="210" t="s">
        <v>1221</v>
      </c>
      <c r="G588" s="39"/>
      <c r="H588" s="39"/>
      <c r="I588" s="211"/>
      <c r="J588" s="39"/>
      <c r="K588" s="39"/>
      <c r="L588" s="43"/>
      <c r="M588" s="212"/>
      <c r="N588" s="213"/>
      <c r="O588" s="83"/>
      <c r="P588" s="83"/>
      <c r="Q588" s="83"/>
      <c r="R588" s="83"/>
      <c r="S588" s="83"/>
      <c r="T588" s="84"/>
      <c r="U588" s="37"/>
      <c r="V588" s="37"/>
      <c r="W588" s="37"/>
      <c r="X588" s="37"/>
      <c r="Y588" s="37"/>
      <c r="Z588" s="37"/>
      <c r="AA588" s="37"/>
      <c r="AB588" s="37"/>
      <c r="AC588" s="37"/>
      <c r="AD588" s="37"/>
      <c r="AE588" s="37"/>
      <c r="AT588" s="16" t="s">
        <v>156</v>
      </c>
      <c r="AU588" s="16" t="s">
        <v>14</v>
      </c>
    </row>
    <row r="589" s="2" customFormat="1">
      <c r="A589" s="37"/>
      <c r="B589" s="38"/>
      <c r="C589" s="39"/>
      <c r="D589" s="214" t="s">
        <v>158</v>
      </c>
      <c r="E589" s="39"/>
      <c r="F589" s="215" t="s">
        <v>1222</v>
      </c>
      <c r="G589" s="39"/>
      <c r="H589" s="39"/>
      <c r="I589" s="211"/>
      <c r="J589" s="39"/>
      <c r="K589" s="39"/>
      <c r="L589" s="43"/>
      <c r="M589" s="212"/>
      <c r="N589" s="213"/>
      <c r="O589" s="83"/>
      <c r="P589" s="83"/>
      <c r="Q589" s="83"/>
      <c r="R589" s="83"/>
      <c r="S589" s="83"/>
      <c r="T589" s="84"/>
      <c r="U589" s="37"/>
      <c r="V589" s="37"/>
      <c r="W589" s="37"/>
      <c r="X589" s="37"/>
      <c r="Y589" s="37"/>
      <c r="Z589" s="37"/>
      <c r="AA589" s="37"/>
      <c r="AB589" s="37"/>
      <c r="AC589" s="37"/>
      <c r="AD589" s="37"/>
      <c r="AE589" s="37"/>
      <c r="AT589" s="16" t="s">
        <v>158</v>
      </c>
      <c r="AU589" s="16" t="s">
        <v>14</v>
      </c>
    </row>
    <row r="590" s="12" customFormat="1">
      <c r="A590" s="12"/>
      <c r="B590" s="216"/>
      <c r="C590" s="217"/>
      <c r="D590" s="209" t="s">
        <v>160</v>
      </c>
      <c r="E590" s="218" t="s">
        <v>19</v>
      </c>
      <c r="F590" s="219" t="s">
        <v>450</v>
      </c>
      <c r="G590" s="217"/>
      <c r="H590" s="218" t="s">
        <v>19</v>
      </c>
      <c r="I590" s="220"/>
      <c r="J590" s="217"/>
      <c r="K590" s="217"/>
      <c r="L590" s="221"/>
      <c r="M590" s="222"/>
      <c r="N590" s="223"/>
      <c r="O590" s="223"/>
      <c r="P590" s="223"/>
      <c r="Q590" s="223"/>
      <c r="R590" s="223"/>
      <c r="S590" s="223"/>
      <c r="T590" s="224"/>
      <c r="U590" s="12"/>
      <c r="V590" s="12"/>
      <c r="W590" s="12"/>
      <c r="X590" s="12"/>
      <c r="Y590" s="12"/>
      <c r="Z590" s="12"/>
      <c r="AA590" s="12"/>
      <c r="AB590" s="12"/>
      <c r="AC590" s="12"/>
      <c r="AD590" s="12"/>
      <c r="AE590" s="12"/>
      <c r="AT590" s="225" t="s">
        <v>160</v>
      </c>
      <c r="AU590" s="225" t="s">
        <v>14</v>
      </c>
      <c r="AV590" s="12" t="s">
        <v>14</v>
      </c>
      <c r="AW590" s="12" t="s">
        <v>35</v>
      </c>
      <c r="AX590" s="12" t="s">
        <v>76</v>
      </c>
      <c r="AY590" s="225" t="s">
        <v>149</v>
      </c>
    </row>
    <row r="591" s="13" customFormat="1">
      <c r="A591" s="13"/>
      <c r="B591" s="226"/>
      <c r="C591" s="227"/>
      <c r="D591" s="209" t="s">
        <v>160</v>
      </c>
      <c r="E591" s="228" t="s">
        <v>1223</v>
      </c>
      <c r="F591" s="229" t="s">
        <v>1224</v>
      </c>
      <c r="G591" s="227"/>
      <c r="H591" s="230">
        <v>12</v>
      </c>
      <c r="I591" s="231"/>
      <c r="J591" s="227"/>
      <c r="K591" s="227"/>
      <c r="L591" s="232"/>
      <c r="M591" s="233"/>
      <c r="N591" s="234"/>
      <c r="O591" s="234"/>
      <c r="P591" s="234"/>
      <c r="Q591" s="234"/>
      <c r="R591" s="234"/>
      <c r="S591" s="234"/>
      <c r="T591" s="235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36" t="s">
        <v>160</v>
      </c>
      <c r="AU591" s="236" t="s">
        <v>14</v>
      </c>
      <c r="AV591" s="13" t="s">
        <v>96</v>
      </c>
      <c r="AW591" s="13" t="s">
        <v>35</v>
      </c>
      <c r="AX591" s="13" t="s">
        <v>76</v>
      </c>
      <c r="AY591" s="236" t="s">
        <v>149</v>
      </c>
    </row>
    <row r="592" s="13" customFormat="1">
      <c r="A592" s="13"/>
      <c r="B592" s="226"/>
      <c r="C592" s="227"/>
      <c r="D592" s="209" t="s">
        <v>160</v>
      </c>
      <c r="E592" s="228" t="s">
        <v>1225</v>
      </c>
      <c r="F592" s="229" t="s">
        <v>1226</v>
      </c>
      <c r="G592" s="227"/>
      <c r="H592" s="230">
        <v>12</v>
      </c>
      <c r="I592" s="231"/>
      <c r="J592" s="227"/>
      <c r="K592" s="227"/>
      <c r="L592" s="232"/>
      <c r="M592" s="233"/>
      <c r="N592" s="234"/>
      <c r="O592" s="234"/>
      <c r="P592" s="234"/>
      <c r="Q592" s="234"/>
      <c r="R592" s="234"/>
      <c r="S592" s="234"/>
      <c r="T592" s="235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36" t="s">
        <v>160</v>
      </c>
      <c r="AU592" s="236" t="s">
        <v>14</v>
      </c>
      <c r="AV592" s="13" t="s">
        <v>96</v>
      </c>
      <c r="AW592" s="13" t="s">
        <v>35</v>
      </c>
      <c r="AX592" s="13" t="s">
        <v>14</v>
      </c>
      <c r="AY592" s="236" t="s">
        <v>149</v>
      </c>
    </row>
    <row r="593" s="2" customFormat="1" ht="16.5" customHeight="1">
      <c r="A593" s="37"/>
      <c r="B593" s="38"/>
      <c r="C593" s="237" t="s">
        <v>1227</v>
      </c>
      <c r="D593" s="237" t="s">
        <v>281</v>
      </c>
      <c r="E593" s="238" t="s">
        <v>1228</v>
      </c>
      <c r="F593" s="239" t="s">
        <v>1229</v>
      </c>
      <c r="G593" s="240" t="s">
        <v>281</v>
      </c>
      <c r="H593" s="241">
        <v>24</v>
      </c>
      <c r="I593" s="242"/>
      <c r="J593" s="243">
        <f>ROUND(I593*H593,2)</f>
        <v>0</v>
      </c>
      <c r="K593" s="239" t="s">
        <v>19</v>
      </c>
      <c r="L593" s="244"/>
      <c r="M593" s="245" t="s">
        <v>19</v>
      </c>
      <c r="N593" s="246" t="s">
        <v>47</v>
      </c>
      <c r="O593" s="83"/>
      <c r="P593" s="205">
        <f>O593*H593</f>
        <v>0</v>
      </c>
      <c r="Q593" s="205">
        <v>0.015599999999999999</v>
      </c>
      <c r="R593" s="205">
        <f>Q593*H593</f>
        <v>0.37439999999999996</v>
      </c>
      <c r="S593" s="205">
        <v>0</v>
      </c>
      <c r="T593" s="206">
        <f>S593*H593</f>
        <v>0</v>
      </c>
      <c r="U593" s="37"/>
      <c r="V593" s="37"/>
      <c r="W593" s="37"/>
      <c r="X593" s="37"/>
      <c r="Y593" s="37"/>
      <c r="Z593" s="37"/>
      <c r="AA593" s="37"/>
      <c r="AB593" s="37"/>
      <c r="AC593" s="37"/>
      <c r="AD593" s="37"/>
      <c r="AE593" s="37"/>
      <c r="AR593" s="207" t="s">
        <v>222</v>
      </c>
      <c r="AT593" s="207" t="s">
        <v>281</v>
      </c>
      <c r="AU593" s="207" t="s">
        <v>14</v>
      </c>
      <c r="AY593" s="16" t="s">
        <v>149</v>
      </c>
      <c r="BE593" s="208">
        <f>IF(N593="základní",J593,0)</f>
        <v>0</v>
      </c>
      <c r="BF593" s="208">
        <f>IF(N593="snížená",J593,0)</f>
        <v>0</v>
      </c>
      <c r="BG593" s="208">
        <f>IF(N593="zákl. přenesená",J593,0)</f>
        <v>0</v>
      </c>
      <c r="BH593" s="208">
        <f>IF(N593="sníž. přenesená",J593,0)</f>
        <v>0</v>
      </c>
      <c r="BI593" s="208">
        <f>IF(N593="nulová",J593,0)</f>
        <v>0</v>
      </c>
      <c r="BJ593" s="16" t="s">
        <v>14</v>
      </c>
      <c r="BK593" s="208">
        <f>ROUND(I593*H593,2)</f>
        <v>0</v>
      </c>
      <c r="BL593" s="16" t="s">
        <v>148</v>
      </c>
      <c r="BM593" s="207" t="s">
        <v>1230</v>
      </c>
    </row>
    <row r="594" s="2" customFormat="1">
      <c r="A594" s="37"/>
      <c r="B594" s="38"/>
      <c r="C594" s="39"/>
      <c r="D594" s="209" t="s">
        <v>156</v>
      </c>
      <c r="E594" s="39"/>
      <c r="F594" s="210" t="s">
        <v>1229</v>
      </c>
      <c r="G594" s="39"/>
      <c r="H594" s="39"/>
      <c r="I594" s="211"/>
      <c r="J594" s="39"/>
      <c r="K594" s="39"/>
      <c r="L594" s="43"/>
      <c r="M594" s="212"/>
      <c r="N594" s="213"/>
      <c r="O594" s="83"/>
      <c r="P594" s="83"/>
      <c r="Q594" s="83"/>
      <c r="R594" s="83"/>
      <c r="S594" s="83"/>
      <c r="T594" s="84"/>
      <c r="U594" s="37"/>
      <c r="V594" s="37"/>
      <c r="W594" s="37"/>
      <c r="X594" s="37"/>
      <c r="Y594" s="37"/>
      <c r="Z594" s="37"/>
      <c r="AA594" s="37"/>
      <c r="AB594" s="37"/>
      <c r="AC594" s="37"/>
      <c r="AD594" s="37"/>
      <c r="AE594" s="37"/>
      <c r="AT594" s="16" t="s">
        <v>156</v>
      </c>
      <c r="AU594" s="16" t="s">
        <v>14</v>
      </c>
    </row>
    <row r="595" s="12" customFormat="1">
      <c r="A595" s="12"/>
      <c r="B595" s="216"/>
      <c r="C595" s="217"/>
      <c r="D595" s="209" t="s">
        <v>160</v>
      </c>
      <c r="E595" s="218" t="s">
        <v>19</v>
      </c>
      <c r="F595" s="219" t="s">
        <v>450</v>
      </c>
      <c r="G595" s="217"/>
      <c r="H595" s="218" t="s">
        <v>19</v>
      </c>
      <c r="I595" s="220"/>
      <c r="J595" s="217"/>
      <c r="K595" s="217"/>
      <c r="L595" s="221"/>
      <c r="M595" s="222"/>
      <c r="N595" s="223"/>
      <c r="O595" s="223"/>
      <c r="P595" s="223"/>
      <c r="Q595" s="223"/>
      <c r="R595" s="223"/>
      <c r="S595" s="223"/>
      <c r="T595" s="224"/>
      <c r="U595" s="12"/>
      <c r="V595" s="12"/>
      <c r="W595" s="12"/>
      <c r="X595" s="12"/>
      <c r="Y595" s="12"/>
      <c r="Z595" s="12"/>
      <c r="AA595" s="12"/>
      <c r="AB595" s="12"/>
      <c r="AC595" s="12"/>
      <c r="AD595" s="12"/>
      <c r="AE595" s="12"/>
      <c r="AT595" s="225" t="s">
        <v>160</v>
      </c>
      <c r="AU595" s="225" t="s">
        <v>14</v>
      </c>
      <c r="AV595" s="12" t="s">
        <v>14</v>
      </c>
      <c r="AW595" s="12" t="s">
        <v>35</v>
      </c>
      <c r="AX595" s="12" t="s">
        <v>76</v>
      </c>
      <c r="AY595" s="225" t="s">
        <v>149</v>
      </c>
    </row>
    <row r="596" s="13" customFormat="1">
      <c r="A596" s="13"/>
      <c r="B596" s="226"/>
      <c r="C596" s="227"/>
      <c r="D596" s="209" t="s">
        <v>160</v>
      </c>
      <c r="E596" s="228" t="s">
        <v>1231</v>
      </c>
      <c r="F596" s="229" t="s">
        <v>1232</v>
      </c>
      <c r="G596" s="227"/>
      <c r="H596" s="230">
        <v>24</v>
      </c>
      <c r="I596" s="231"/>
      <c r="J596" s="227"/>
      <c r="K596" s="227"/>
      <c r="L596" s="232"/>
      <c r="M596" s="233"/>
      <c r="N596" s="234"/>
      <c r="O596" s="234"/>
      <c r="P596" s="234"/>
      <c r="Q596" s="234"/>
      <c r="R596" s="234"/>
      <c r="S596" s="234"/>
      <c r="T596" s="235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36" t="s">
        <v>160</v>
      </c>
      <c r="AU596" s="236" t="s">
        <v>14</v>
      </c>
      <c r="AV596" s="13" t="s">
        <v>96</v>
      </c>
      <c r="AW596" s="13" t="s">
        <v>35</v>
      </c>
      <c r="AX596" s="13" t="s">
        <v>76</v>
      </c>
      <c r="AY596" s="236" t="s">
        <v>149</v>
      </c>
    </row>
    <row r="597" s="13" customFormat="1">
      <c r="A597" s="13"/>
      <c r="B597" s="226"/>
      <c r="C597" s="227"/>
      <c r="D597" s="209" t="s">
        <v>160</v>
      </c>
      <c r="E597" s="228" t="s">
        <v>1233</v>
      </c>
      <c r="F597" s="229" t="s">
        <v>1234</v>
      </c>
      <c r="G597" s="227"/>
      <c r="H597" s="230">
        <v>24</v>
      </c>
      <c r="I597" s="231"/>
      <c r="J597" s="227"/>
      <c r="K597" s="227"/>
      <c r="L597" s="232"/>
      <c r="M597" s="233"/>
      <c r="N597" s="234"/>
      <c r="O597" s="234"/>
      <c r="P597" s="234"/>
      <c r="Q597" s="234"/>
      <c r="R597" s="234"/>
      <c r="S597" s="234"/>
      <c r="T597" s="235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36" t="s">
        <v>160</v>
      </c>
      <c r="AU597" s="236" t="s">
        <v>14</v>
      </c>
      <c r="AV597" s="13" t="s">
        <v>96</v>
      </c>
      <c r="AW597" s="13" t="s">
        <v>35</v>
      </c>
      <c r="AX597" s="13" t="s">
        <v>14</v>
      </c>
      <c r="AY597" s="236" t="s">
        <v>149</v>
      </c>
    </row>
    <row r="598" s="2" customFormat="1" ht="16.5" customHeight="1">
      <c r="A598" s="37"/>
      <c r="B598" s="38"/>
      <c r="C598" s="196" t="s">
        <v>1235</v>
      </c>
      <c r="D598" s="196" t="s">
        <v>150</v>
      </c>
      <c r="E598" s="197" t="s">
        <v>1236</v>
      </c>
      <c r="F598" s="198" t="s">
        <v>1237</v>
      </c>
      <c r="G598" s="199" t="s">
        <v>672</v>
      </c>
      <c r="H598" s="200">
        <v>1</v>
      </c>
      <c r="I598" s="201"/>
      <c r="J598" s="202">
        <f>ROUND(I598*H598,2)</f>
        <v>0</v>
      </c>
      <c r="K598" s="198" t="s">
        <v>154</v>
      </c>
      <c r="L598" s="43"/>
      <c r="M598" s="203" t="s">
        <v>19</v>
      </c>
      <c r="N598" s="204" t="s">
        <v>47</v>
      </c>
      <c r="O598" s="83"/>
      <c r="P598" s="205">
        <f>O598*H598</f>
        <v>0</v>
      </c>
      <c r="Q598" s="205">
        <v>0</v>
      </c>
      <c r="R598" s="205">
        <f>Q598*H598</f>
        <v>0</v>
      </c>
      <c r="S598" s="205">
        <v>0.082000000000000003</v>
      </c>
      <c r="T598" s="206">
        <f>S598*H598</f>
        <v>0.082000000000000003</v>
      </c>
      <c r="U598" s="37"/>
      <c r="V598" s="37"/>
      <c r="W598" s="37"/>
      <c r="X598" s="37"/>
      <c r="Y598" s="37"/>
      <c r="Z598" s="37"/>
      <c r="AA598" s="37"/>
      <c r="AB598" s="37"/>
      <c r="AC598" s="37"/>
      <c r="AD598" s="37"/>
      <c r="AE598" s="37"/>
      <c r="AR598" s="207" t="s">
        <v>148</v>
      </c>
      <c r="AT598" s="207" t="s">
        <v>150</v>
      </c>
      <c r="AU598" s="207" t="s">
        <v>14</v>
      </c>
      <c r="AY598" s="16" t="s">
        <v>149</v>
      </c>
      <c r="BE598" s="208">
        <f>IF(N598="základní",J598,0)</f>
        <v>0</v>
      </c>
      <c r="BF598" s="208">
        <f>IF(N598="snížená",J598,0)</f>
        <v>0</v>
      </c>
      <c r="BG598" s="208">
        <f>IF(N598="zákl. přenesená",J598,0)</f>
        <v>0</v>
      </c>
      <c r="BH598" s="208">
        <f>IF(N598="sníž. přenesená",J598,0)</f>
        <v>0</v>
      </c>
      <c r="BI598" s="208">
        <f>IF(N598="nulová",J598,0)</f>
        <v>0</v>
      </c>
      <c r="BJ598" s="16" t="s">
        <v>14</v>
      </c>
      <c r="BK598" s="208">
        <f>ROUND(I598*H598,2)</f>
        <v>0</v>
      </c>
      <c r="BL598" s="16" t="s">
        <v>148</v>
      </c>
      <c r="BM598" s="207" t="s">
        <v>1238</v>
      </c>
    </row>
    <row r="599" s="2" customFormat="1">
      <c r="A599" s="37"/>
      <c r="B599" s="38"/>
      <c r="C599" s="39"/>
      <c r="D599" s="209" t="s">
        <v>156</v>
      </c>
      <c r="E599" s="39"/>
      <c r="F599" s="210" t="s">
        <v>1239</v>
      </c>
      <c r="G599" s="39"/>
      <c r="H599" s="39"/>
      <c r="I599" s="211"/>
      <c r="J599" s="39"/>
      <c r="K599" s="39"/>
      <c r="L599" s="43"/>
      <c r="M599" s="212"/>
      <c r="N599" s="213"/>
      <c r="O599" s="83"/>
      <c r="P599" s="83"/>
      <c r="Q599" s="83"/>
      <c r="R599" s="83"/>
      <c r="S599" s="83"/>
      <c r="T599" s="84"/>
      <c r="U599" s="37"/>
      <c r="V599" s="37"/>
      <c r="W599" s="37"/>
      <c r="X599" s="37"/>
      <c r="Y599" s="37"/>
      <c r="Z599" s="37"/>
      <c r="AA599" s="37"/>
      <c r="AB599" s="37"/>
      <c r="AC599" s="37"/>
      <c r="AD599" s="37"/>
      <c r="AE599" s="37"/>
      <c r="AT599" s="16" t="s">
        <v>156</v>
      </c>
      <c r="AU599" s="16" t="s">
        <v>14</v>
      </c>
    </row>
    <row r="600" s="2" customFormat="1">
      <c r="A600" s="37"/>
      <c r="B600" s="38"/>
      <c r="C600" s="39"/>
      <c r="D600" s="214" t="s">
        <v>158</v>
      </c>
      <c r="E600" s="39"/>
      <c r="F600" s="215" t="s">
        <v>1240</v>
      </c>
      <c r="G600" s="39"/>
      <c r="H600" s="39"/>
      <c r="I600" s="211"/>
      <c r="J600" s="39"/>
      <c r="K600" s="39"/>
      <c r="L600" s="43"/>
      <c r="M600" s="212"/>
      <c r="N600" s="213"/>
      <c r="O600" s="83"/>
      <c r="P600" s="83"/>
      <c r="Q600" s="83"/>
      <c r="R600" s="83"/>
      <c r="S600" s="83"/>
      <c r="T600" s="84"/>
      <c r="U600" s="37"/>
      <c r="V600" s="37"/>
      <c r="W600" s="37"/>
      <c r="X600" s="37"/>
      <c r="Y600" s="37"/>
      <c r="Z600" s="37"/>
      <c r="AA600" s="37"/>
      <c r="AB600" s="37"/>
      <c r="AC600" s="37"/>
      <c r="AD600" s="37"/>
      <c r="AE600" s="37"/>
      <c r="AT600" s="16" t="s">
        <v>158</v>
      </c>
      <c r="AU600" s="16" t="s">
        <v>14</v>
      </c>
    </row>
    <row r="601" s="2" customFormat="1" ht="16.5" customHeight="1">
      <c r="A601" s="37"/>
      <c r="B601" s="38"/>
      <c r="C601" s="196" t="s">
        <v>1241</v>
      </c>
      <c r="D601" s="196" t="s">
        <v>150</v>
      </c>
      <c r="E601" s="197" t="s">
        <v>1242</v>
      </c>
      <c r="F601" s="198" t="s">
        <v>1243</v>
      </c>
      <c r="G601" s="199" t="s">
        <v>672</v>
      </c>
      <c r="H601" s="200">
        <v>1</v>
      </c>
      <c r="I601" s="201"/>
      <c r="J601" s="202">
        <f>ROUND(I601*H601,2)</f>
        <v>0</v>
      </c>
      <c r="K601" s="198" t="s">
        <v>154</v>
      </c>
      <c r="L601" s="43"/>
      <c r="M601" s="203" t="s">
        <v>19</v>
      </c>
      <c r="N601" s="204" t="s">
        <v>47</v>
      </c>
      <c r="O601" s="83"/>
      <c r="P601" s="205">
        <f>O601*H601</f>
        <v>0</v>
      </c>
      <c r="Q601" s="205">
        <v>0</v>
      </c>
      <c r="R601" s="205">
        <f>Q601*H601</f>
        <v>0</v>
      </c>
      <c r="S601" s="205">
        <v>0.0040000000000000001</v>
      </c>
      <c r="T601" s="206">
        <f>S601*H601</f>
        <v>0.0040000000000000001</v>
      </c>
      <c r="U601" s="37"/>
      <c r="V601" s="37"/>
      <c r="W601" s="37"/>
      <c r="X601" s="37"/>
      <c r="Y601" s="37"/>
      <c r="Z601" s="37"/>
      <c r="AA601" s="37"/>
      <c r="AB601" s="37"/>
      <c r="AC601" s="37"/>
      <c r="AD601" s="37"/>
      <c r="AE601" s="37"/>
      <c r="AR601" s="207" t="s">
        <v>148</v>
      </c>
      <c r="AT601" s="207" t="s">
        <v>150</v>
      </c>
      <c r="AU601" s="207" t="s">
        <v>14</v>
      </c>
      <c r="AY601" s="16" t="s">
        <v>149</v>
      </c>
      <c r="BE601" s="208">
        <f>IF(N601="základní",J601,0)</f>
        <v>0</v>
      </c>
      <c r="BF601" s="208">
        <f>IF(N601="snížená",J601,0)</f>
        <v>0</v>
      </c>
      <c r="BG601" s="208">
        <f>IF(N601="zákl. přenesená",J601,0)</f>
        <v>0</v>
      </c>
      <c r="BH601" s="208">
        <f>IF(N601="sníž. přenesená",J601,0)</f>
        <v>0</v>
      </c>
      <c r="BI601" s="208">
        <f>IF(N601="nulová",J601,0)</f>
        <v>0</v>
      </c>
      <c r="BJ601" s="16" t="s">
        <v>14</v>
      </c>
      <c r="BK601" s="208">
        <f>ROUND(I601*H601,2)</f>
        <v>0</v>
      </c>
      <c r="BL601" s="16" t="s">
        <v>148</v>
      </c>
      <c r="BM601" s="207" t="s">
        <v>1244</v>
      </c>
    </row>
    <row r="602" s="2" customFormat="1">
      <c r="A602" s="37"/>
      <c r="B602" s="38"/>
      <c r="C602" s="39"/>
      <c r="D602" s="209" t="s">
        <v>156</v>
      </c>
      <c r="E602" s="39"/>
      <c r="F602" s="210" t="s">
        <v>1245</v>
      </c>
      <c r="G602" s="39"/>
      <c r="H602" s="39"/>
      <c r="I602" s="211"/>
      <c r="J602" s="39"/>
      <c r="K602" s="39"/>
      <c r="L602" s="43"/>
      <c r="M602" s="212"/>
      <c r="N602" s="213"/>
      <c r="O602" s="83"/>
      <c r="P602" s="83"/>
      <c r="Q602" s="83"/>
      <c r="R602" s="83"/>
      <c r="S602" s="83"/>
      <c r="T602" s="84"/>
      <c r="U602" s="37"/>
      <c r="V602" s="37"/>
      <c r="W602" s="37"/>
      <c r="X602" s="37"/>
      <c r="Y602" s="37"/>
      <c r="Z602" s="37"/>
      <c r="AA602" s="37"/>
      <c r="AB602" s="37"/>
      <c r="AC602" s="37"/>
      <c r="AD602" s="37"/>
      <c r="AE602" s="37"/>
      <c r="AT602" s="16" t="s">
        <v>156</v>
      </c>
      <c r="AU602" s="16" t="s">
        <v>14</v>
      </c>
    </row>
    <row r="603" s="2" customFormat="1">
      <c r="A603" s="37"/>
      <c r="B603" s="38"/>
      <c r="C603" s="39"/>
      <c r="D603" s="214" t="s">
        <v>158</v>
      </c>
      <c r="E603" s="39"/>
      <c r="F603" s="215" t="s">
        <v>1246</v>
      </c>
      <c r="G603" s="39"/>
      <c r="H603" s="39"/>
      <c r="I603" s="211"/>
      <c r="J603" s="39"/>
      <c r="K603" s="39"/>
      <c r="L603" s="43"/>
      <c r="M603" s="212"/>
      <c r="N603" s="213"/>
      <c r="O603" s="83"/>
      <c r="P603" s="83"/>
      <c r="Q603" s="83"/>
      <c r="R603" s="83"/>
      <c r="S603" s="83"/>
      <c r="T603" s="84"/>
      <c r="U603" s="37"/>
      <c r="V603" s="37"/>
      <c r="W603" s="37"/>
      <c r="X603" s="37"/>
      <c r="Y603" s="37"/>
      <c r="Z603" s="37"/>
      <c r="AA603" s="37"/>
      <c r="AB603" s="37"/>
      <c r="AC603" s="37"/>
      <c r="AD603" s="37"/>
      <c r="AE603" s="37"/>
      <c r="AT603" s="16" t="s">
        <v>158</v>
      </c>
      <c r="AU603" s="16" t="s">
        <v>14</v>
      </c>
    </row>
    <row r="604" s="11" customFormat="1" ht="25.92" customHeight="1">
      <c r="A604" s="11"/>
      <c r="B604" s="182"/>
      <c r="C604" s="183"/>
      <c r="D604" s="184" t="s">
        <v>75</v>
      </c>
      <c r="E604" s="185" t="s">
        <v>733</v>
      </c>
      <c r="F604" s="185" t="s">
        <v>734</v>
      </c>
      <c r="G604" s="183"/>
      <c r="H604" s="183"/>
      <c r="I604" s="186"/>
      <c r="J604" s="187">
        <f>BK604</f>
        <v>0</v>
      </c>
      <c r="K604" s="183"/>
      <c r="L604" s="188"/>
      <c r="M604" s="189"/>
      <c r="N604" s="190"/>
      <c r="O604" s="190"/>
      <c r="P604" s="191">
        <f>SUM(P605:P632)</f>
        <v>0</v>
      </c>
      <c r="Q604" s="190"/>
      <c r="R604" s="191">
        <f>SUM(R605:R632)</f>
        <v>0</v>
      </c>
      <c r="S604" s="190"/>
      <c r="T604" s="192">
        <f>SUM(T605:T632)</f>
        <v>0</v>
      </c>
      <c r="U604" s="11"/>
      <c r="V604" s="11"/>
      <c r="W604" s="11"/>
      <c r="X604" s="11"/>
      <c r="Y604" s="11"/>
      <c r="Z604" s="11"/>
      <c r="AA604" s="11"/>
      <c r="AB604" s="11"/>
      <c r="AC604" s="11"/>
      <c r="AD604" s="11"/>
      <c r="AE604" s="11"/>
      <c r="AR604" s="193" t="s">
        <v>148</v>
      </c>
      <c r="AT604" s="194" t="s">
        <v>75</v>
      </c>
      <c r="AU604" s="194" t="s">
        <v>76</v>
      </c>
      <c r="AY604" s="193" t="s">
        <v>149</v>
      </c>
      <c r="BK604" s="195">
        <f>SUM(BK605:BK632)</f>
        <v>0</v>
      </c>
    </row>
    <row r="605" s="2" customFormat="1" ht="21.75" customHeight="1">
      <c r="A605" s="37"/>
      <c r="B605" s="38"/>
      <c r="C605" s="196" t="s">
        <v>1247</v>
      </c>
      <c r="D605" s="196" t="s">
        <v>150</v>
      </c>
      <c r="E605" s="197" t="s">
        <v>1248</v>
      </c>
      <c r="F605" s="198" t="s">
        <v>1249</v>
      </c>
      <c r="G605" s="199" t="s">
        <v>284</v>
      </c>
      <c r="H605" s="200">
        <v>39</v>
      </c>
      <c r="I605" s="201"/>
      <c r="J605" s="202">
        <f>ROUND(I605*H605,2)</f>
        <v>0</v>
      </c>
      <c r="K605" s="198" t="s">
        <v>154</v>
      </c>
      <c r="L605" s="43"/>
      <c r="M605" s="203" t="s">
        <v>19</v>
      </c>
      <c r="N605" s="204" t="s">
        <v>47</v>
      </c>
      <c r="O605" s="83"/>
      <c r="P605" s="205">
        <f>O605*H605</f>
        <v>0</v>
      </c>
      <c r="Q605" s="205">
        <v>0</v>
      </c>
      <c r="R605" s="205">
        <f>Q605*H605</f>
        <v>0</v>
      </c>
      <c r="S605" s="205">
        <v>0</v>
      </c>
      <c r="T605" s="206">
        <f>S605*H605</f>
        <v>0</v>
      </c>
      <c r="U605" s="37"/>
      <c r="V605" s="37"/>
      <c r="W605" s="37"/>
      <c r="X605" s="37"/>
      <c r="Y605" s="37"/>
      <c r="Z605" s="37"/>
      <c r="AA605" s="37"/>
      <c r="AB605" s="37"/>
      <c r="AC605" s="37"/>
      <c r="AD605" s="37"/>
      <c r="AE605" s="37"/>
      <c r="AR605" s="207" t="s">
        <v>148</v>
      </c>
      <c r="AT605" s="207" t="s">
        <v>150</v>
      </c>
      <c r="AU605" s="207" t="s">
        <v>14</v>
      </c>
      <c r="AY605" s="16" t="s">
        <v>149</v>
      </c>
      <c r="BE605" s="208">
        <f>IF(N605="základní",J605,0)</f>
        <v>0</v>
      </c>
      <c r="BF605" s="208">
        <f>IF(N605="snížená",J605,0)</f>
        <v>0</v>
      </c>
      <c r="BG605" s="208">
        <f>IF(N605="zákl. přenesená",J605,0)</f>
        <v>0</v>
      </c>
      <c r="BH605" s="208">
        <f>IF(N605="sníž. přenesená",J605,0)</f>
        <v>0</v>
      </c>
      <c r="BI605" s="208">
        <f>IF(N605="nulová",J605,0)</f>
        <v>0</v>
      </c>
      <c r="BJ605" s="16" t="s">
        <v>14</v>
      </c>
      <c r="BK605" s="208">
        <f>ROUND(I605*H605,2)</f>
        <v>0</v>
      </c>
      <c r="BL605" s="16" t="s">
        <v>148</v>
      </c>
      <c r="BM605" s="207" t="s">
        <v>1250</v>
      </c>
    </row>
    <row r="606" s="2" customFormat="1">
      <c r="A606" s="37"/>
      <c r="B606" s="38"/>
      <c r="C606" s="39"/>
      <c r="D606" s="209" t="s">
        <v>156</v>
      </c>
      <c r="E606" s="39"/>
      <c r="F606" s="210" t="s">
        <v>1251</v>
      </c>
      <c r="G606" s="39"/>
      <c r="H606" s="39"/>
      <c r="I606" s="211"/>
      <c r="J606" s="39"/>
      <c r="K606" s="39"/>
      <c r="L606" s="43"/>
      <c r="M606" s="212"/>
      <c r="N606" s="213"/>
      <c r="O606" s="83"/>
      <c r="P606" s="83"/>
      <c r="Q606" s="83"/>
      <c r="R606" s="83"/>
      <c r="S606" s="83"/>
      <c r="T606" s="84"/>
      <c r="U606" s="37"/>
      <c r="V606" s="37"/>
      <c r="W606" s="37"/>
      <c r="X606" s="37"/>
      <c r="Y606" s="37"/>
      <c r="Z606" s="37"/>
      <c r="AA606" s="37"/>
      <c r="AB606" s="37"/>
      <c r="AC606" s="37"/>
      <c r="AD606" s="37"/>
      <c r="AE606" s="37"/>
      <c r="AT606" s="16" t="s">
        <v>156</v>
      </c>
      <c r="AU606" s="16" t="s">
        <v>14</v>
      </c>
    </row>
    <row r="607" s="2" customFormat="1">
      <c r="A607" s="37"/>
      <c r="B607" s="38"/>
      <c r="C607" s="39"/>
      <c r="D607" s="214" t="s">
        <v>158</v>
      </c>
      <c r="E607" s="39"/>
      <c r="F607" s="215" t="s">
        <v>1252</v>
      </c>
      <c r="G607" s="39"/>
      <c r="H607" s="39"/>
      <c r="I607" s="211"/>
      <c r="J607" s="39"/>
      <c r="K607" s="39"/>
      <c r="L607" s="43"/>
      <c r="M607" s="212"/>
      <c r="N607" s="213"/>
      <c r="O607" s="83"/>
      <c r="P607" s="83"/>
      <c r="Q607" s="83"/>
      <c r="R607" s="83"/>
      <c r="S607" s="83"/>
      <c r="T607" s="84"/>
      <c r="U607" s="37"/>
      <c r="V607" s="37"/>
      <c r="W607" s="37"/>
      <c r="X607" s="37"/>
      <c r="Y607" s="37"/>
      <c r="Z607" s="37"/>
      <c r="AA607" s="37"/>
      <c r="AB607" s="37"/>
      <c r="AC607" s="37"/>
      <c r="AD607" s="37"/>
      <c r="AE607" s="37"/>
      <c r="AT607" s="16" t="s">
        <v>158</v>
      </c>
      <c r="AU607" s="16" t="s">
        <v>14</v>
      </c>
    </row>
    <row r="608" s="12" customFormat="1">
      <c r="A608" s="12"/>
      <c r="B608" s="216"/>
      <c r="C608" s="217"/>
      <c r="D608" s="209" t="s">
        <v>160</v>
      </c>
      <c r="E608" s="218" t="s">
        <v>19</v>
      </c>
      <c r="F608" s="219" t="s">
        <v>450</v>
      </c>
      <c r="G608" s="217"/>
      <c r="H608" s="218" t="s">
        <v>19</v>
      </c>
      <c r="I608" s="220"/>
      <c r="J608" s="217"/>
      <c r="K608" s="217"/>
      <c r="L608" s="221"/>
      <c r="M608" s="222"/>
      <c r="N608" s="223"/>
      <c r="O608" s="223"/>
      <c r="P608" s="223"/>
      <c r="Q608" s="223"/>
      <c r="R608" s="223"/>
      <c r="S608" s="223"/>
      <c r="T608" s="224"/>
      <c r="U608" s="12"/>
      <c r="V608" s="12"/>
      <c r="W608" s="12"/>
      <c r="X608" s="12"/>
      <c r="Y608" s="12"/>
      <c r="Z608" s="12"/>
      <c r="AA608" s="12"/>
      <c r="AB608" s="12"/>
      <c r="AC608" s="12"/>
      <c r="AD608" s="12"/>
      <c r="AE608" s="12"/>
      <c r="AT608" s="225" t="s">
        <v>160</v>
      </c>
      <c r="AU608" s="225" t="s">
        <v>14</v>
      </c>
      <c r="AV608" s="12" t="s">
        <v>14</v>
      </c>
      <c r="AW608" s="12" t="s">
        <v>35</v>
      </c>
      <c r="AX608" s="12" t="s">
        <v>76</v>
      </c>
      <c r="AY608" s="225" t="s">
        <v>149</v>
      </c>
    </row>
    <row r="609" s="13" customFormat="1">
      <c r="A609" s="13"/>
      <c r="B609" s="226"/>
      <c r="C609" s="227"/>
      <c r="D609" s="209" t="s">
        <v>160</v>
      </c>
      <c r="E609" s="228" t="s">
        <v>1253</v>
      </c>
      <c r="F609" s="229" t="s">
        <v>1254</v>
      </c>
      <c r="G609" s="227"/>
      <c r="H609" s="230">
        <v>21</v>
      </c>
      <c r="I609" s="231"/>
      <c r="J609" s="227"/>
      <c r="K609" s="227"/>
      <c r="L609" s="232"/>
      <c r="M609" s="233"/>
      <c r="N609" s="234"/>
      <c r="O609" s="234"/>
      <c r="P609" s="234"/>
      <c r="Q609" s="234"/>
      <c r="R609" s="234"/>
      <c r="S609" s="234"/>
      <c r="T609" s="235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36" t="s">
        <v>160</v>
      </c>
      <c r="AU609" s="236" t="s">
        <v>14</v>
      </c>
      <c r="AV609" s="13" t="s">
        <v>96</v>
      </c>
      <c r="AW609" s="13" t="s">
        <v>35</v>
      </c>
      <c r="AX609" s="13" t="s">
        <v>76</v>
      </c>
      <c r="AY609" s="236" t="s">
        <v>149</v>
      </c>
    </row>
    <row r="610" s="13" customFormat="1">
      <c r="A610" s="13"/>
      <c r="B610" s="226"/>
      <c r="C610" s="227"/>
      <c r="D610" s="209" t="s">
        <v>160</v>
      </c>
      <c r="E610" s="228" t="s">
        <v>799</v>
      </c>
      <c r="F610" s="229" t="s">
        <v>1255</v>
      </c>
      <c r="G610" s="227"/>
      <c r="H610" s="230">
        <v>18</v>
      </c>
      <c r="I610" s="231"/>
      <c r="J610" s="227"/>
      <c r="K610" s="227"/>
      <c r="L610" s="232"/>
      <c r="M610" s="233"/>
      <c r="N610" s="234"/>
      <c r="O610" s="234"/>
      <c r="P610" s="234"/>
      <c r="Q610" s="234"/>
      <c r="R610" s="234"/>
      <c r="S610" s="234"/>
      <c r="T610" s="235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36" t="s">
        <v>160</v>
      </c>
      <c r="AU610" s="236" t="s">
        <v>14</v>
      </c>
      <c r="AV610" s="13" t="s">
        <v>96</v>
      </c>
      <c r="AW610" s="13" t="s">
        <v>35</v>
      </c>
      <c r="AX610" s="13" t="s">
        <v>76</v>
      </c>
      <c r="AY610" s="236" t="s">
        <v>149</v>
      </c>
    </row>
    <row r="611" s="13" customFormat="1">
      <c r="A611" s="13"/>
      <c r="B611" s="226"/>
      <c r="C611" s="227"/>
      <c r="D611" s="209" t="s">
        <v>160</v>
      </c>
      <c r="E611" s="228" t="s">
        <v>1256</v>
      </c>
      <c r="F611" s="229" t="s">
        <v>1257</v>
      </c>
      <c r="G611" s="227"/>
      <c r="H611" s="230">
        <v>39</v>
      </c>
      <c r="I611" s="231"/>
      <c r="J611" s="227"/>
      <c r="K611" s="227"/>
      <c r="L611" s="232"/>
      <c r="M611" s="233"/>
      <c r="N611" s="234"/>
      <c r="O611" s="234"/>
      <c r="P611" s="234"/>
      <c r="Q611" s="234"/>
      <c r="R611" s="234"/>
      <c r="S611" s="234"/>
      <c r="T611" s="235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36" t="s">
        <v>160</v>
      </c>
      <c r="AU611" s="236" t="s">
        <v>14</v>
      </c>
      <c r="AV611" s="13" t="s">
        <v>96</v>
      </c>
      <c r="AW611" s="13" t="s">
        <v>35</v>
      </c>
      <c r="AX611" s="13" t="s">
        <v>14</v>
      </c>
      <c r="AY611" s="236" t="s">
        <v>149</v>
      </c>
    </row>
    <row r="612" s="2" customFormat="1" ht="16.5" customHeight="1">
      <c r="A612" s="37"/>
      <c r="B612" s="38"/>
      <c r="C612" s="196" t="s">
        <v>1258</v>
      </c>
      <c r="D612" s="196" t="s">
        <v>150</v>
      </c>
      <c r="E612" s="197" t="s">
        <v>736</v>
      </c>
      <c r="F612" s="198" t="s">
        <v>737</v>
      </c>
      <c r="G612" s="199" t="s">
        <v>284</v>
      </c>
      <c r="H612" s="200">
        <v>0.080000000000000002</v>
      </c>
      <c r="I612" s="201"/>
      <c r="J612" s="202">
        <f>ROUND(I612*H612,2)</f>
        <v>0</v>
      </c>
      <c r="K612" s="198" t="s">
        <v>154</v>
      </c>
      <c r="L612" s="43"/>
      <c r="M612" s="203" t="s">
        <v>19</v>
      </c>
      <c r="N612" s="204" t="s">
        <v>47</v>
      </c>
      <c r="O612" s="83"/>
      <c r="P612" s="205">
        <f>O612*H612</f>
        <v>0</v>
      </c>
      <c r="Q612" s="205">
        <v>0</v>
      </c>
      <c r="R612" s="205">
        <f>Q612*H612</f>
        <v>0</v>
      </c>
      <c r="S612" s="205">
        <v>0</v>
      </c>
      <c r="T612" s="206">
        <f>S612*H612</f>
        <v>0</v>
      </c>
      <c r="U612" s="37"/>
      <c r="V612" s="37"/>
      <c r="W612" s="37"/>
      <c r="X612" s="37"/>
      <c r="Y612" s="37"/>
      <c r="Z612" s="37"/>
      <c r="AA612" s="37"/>
      <c r="AB612" s="37"/>
      <c r="AC612" s="37"/>
      <c r="AD612" s="37"/>
      <c r="AE612" s="37"/>
      <c r="AR612" s="207" t="s">
        <v>148</v>
      </c>
      <c r="AT612" s="207" t="s">
        <v>150</v>
      </c>
      <c r="AU612" s="207" t="s">
        <v>14</v>
      </c>
      <c r="AY612" s="16" t="s">
        <v>149</v>
      </c>
      <c r="BE612" s="208">
        <f>IF(N612="základní",J612,0)</f>
        <v>0</v>
      </c>
      <c r="BF612" s="208">
        <f>IF(N612="snížená",J612,0)</f>
        <v>0</v>
      </c>
      <c r="BG612" s="208">
        <f>IF(N612="zákl. přenesená",J612,0)</f>
        <v>0</v>
      </c>
      <c r="BH612" s="208">
        <f>IF(N612="sníž. přenesená",J612,0)</f>
        <v>0</v>
      </c>
      <c r="BI612" s="208">
        <f>IF(N612="nulová",J612,0)</f>
        <v>0</v>
      </c>
      <c r="BJ612" s="16" t="s">
        <v>14</v>
      </c>
      <c r="BK612" s="208">
        <f>ROUND(I612*H612,2)</f>
        <v>0</v>
      </c>
      <c r="BL612" s="16" t="s">
        <v>148</v>
      </c>
      <c r="BM612" s="207" t="s">
        <v>1259</v>
      </c>
    </row>
    <row r="613" s="2" customFormat="1">
      <c r="A613" s="37"/>
      <c r="B613" s="38"/>
      <c r="C613" s="39"/>
      <c r="D613" s="209" t="s">
        <v>156</v>
      </c>
      <c r="E613" s="39"/>
      <c r="F613" s="210" t="s">
        <v>739</v>
      </c>
      <c r="G613" s="39"/>
      <c r="H613" s="39"/>
      <c r="I613" s="211"/>
      <c r="J613" s="39"/>
      <c r="K613" s="39"/>
      <c r="L613" s="43"/>
      <c r="M613" s="212"/>
      <c r="N613" s="213"/>
      <c r="O613" s="83"/>
      <c r="P613" s="83"/>
      <c r="Q613" s="83"/>
      <c r="R613" s="83"/>
      <c r="S613" s="83"/>
      <c r="T613" s="84"/>
      <c r="U613" s="37"/>
      <c r="V613" s="37"/>
      <c r="W613" s="37"/>
      <c r="X613" s="37"/>
      <c r="Y613" s="37"/>
      <c r="Z613" s="37"/>
      <c r="AA613" s="37"/>
      <c r="AB613" s="37"/>
      <c r="AC613" s="37"/>
      <c r="AD613" s="37"/>
      <c r="AE613" s="37"/>
      <c r="AT613" s="16" t="s">
        <v>156</v>
      </c>
      <c r="AU613" s="16" t="s">
        <v>14</v>
      </c>
    </row>
    <row r="614" s="2" customFormat="1">
      <c r="A614" s="37"/>
      <c r="B614" s="38"/>
      <c r="C614" s="39"/>
      <c r="D614" s="214" t="s">
        <v>158</v>
      </c>
      <c r="E614" s="39"/>
      <c r="F614" s="215" t="s">
        <v>740</v>
      </c>
      <c r="G614" s="39"/>
      <c r="H614" s="39"/>
      <c r="I614" s="211"/>
      <c r="J614" s="39"/>
      <c r="K614" s="39"/>
      <c r="L614" s="43"/>
      <c r="M614" s="212"/>
      <c r="N614" s="213"/>
      <c r="O614" s="83"/>
      <c r="P614" s="83"/>
      <c r="Q614" s="83"/>
      <c r="R614" s="83"/>
      <c r="S614" s="83"/>
      <c r="T614" s="84"/>
      <c r="U614" s="37"/>
      <c r="V614" s="37"/>
      <c r="W614" s="37"/>
      <c r="X614" s="37"/>
      <c r="Y614" s="37"/>
      <c r="Z614" s="37"/>
      <c r="AA614" s="37"/>
      <c r="AB614" s="37"/>
      <c r="AC614" s="37"/>
      <c r="AD614" s="37"/>
      <c r="AE614" s="37"/>
      <c r="AT614" s="16" t="s">
        <v>158</v>
      </c>
      <c r="AU614" s="16" t="s">
        <v>14</v>
      </c>
    </row>
    <row r="615" s="12" customFormat="1">
      <c r="A615" s="12"/>
      <c r="B615" s="216"/>
      <c r="C615" s="217"/>
      <c r="D615" s="209" t="s">
        <v>160</v>
      </c>
      <c r="E615" s="218" t="s">
        <v>19</v>
      </c>
      <c r="F615" s="219" t="s">
        <v>450</v>
      </c>
      <c r="G615" s="217"/>
      <c r="H615" s="218" t="s">
        <v>19</v>
      </c>
      <c r="I615" s="220"/>
      <c r="J615" s="217"/>
      <c r="K615" s="217"/>
      <c r="L615" s="221"/>
      <c r="M615" s="222"/>
      <c r="N615" s="223"/>
      <c r="O615" s="223"/>
      <c r="P615" s="223"/>
      <c r="Q615" s="223"/>
      <c r="R615" s="223"/>
      <c r="S615" s="223"/>
      <c r="T615" s="224"/>
      <c r="U615" s="12"/>
      <c r="V615" s="12"/>
      <c r="W615" s="12"/>
      <c r="X615" s="12"/>
      <c r="Y615" s="12"/>
      <c r="Z615" s="12"/>
      <c r="AA615" s="12"/>
      <c r="AB615" s="12"/>
      <c r="AC615" s="12"/>
      <c r="AD615" s="12"/>
      <c r="AE615" s="12"/>
      <c r="AT615" s="225" t="s">
        <v>160</v>
      </c>
      <c r="AU615" s="225" t="s">
        <v>14</v>
      </c>
      <c r="AV615" s="12" t="s">
        <v>14</v>
      </c>
      <c r="AW615" s="12" t="s">
        <v>35</v>
      </c>
      <c r="AX615" s="12" t="s">
        <v>76</v>
      </c>
      <c r="AY615" s="225" t="s">
        <v>149</v>
      </c>
    </row>
    <row r="616" s="13" customFormat="1">
      <c r="A616" s="13"/>
      <c r="B616" s="226"/>
      <c r="C616" s="227"/>
      <c r="D616" s="209" t="s">
        <v>160</v>
      </c>
      <c r="E616" s="228" t="s">
        <v>1260</v>
      </c>
      <c r="F616" s="229" t="s">
        <v>1261</v>
      </c>
      <c r="G616" s="227"/>
      <c r="H616" s="230">
        <v>0.080000000000000002</v>
      </c>
      <c r="I616" s="231"/>
      <c r="J616" s="227"/>
      <c r="K616" s="227"/>
      <c r="L616" s="232"/>
      <c r="M616" s="233"/>
      <c r="N616" s="234"/>
      <c r="O616" s="234"/>
      <c r="P616" s="234"/>
      <c r="Q616" s="234"/>
      <c r="R616" s="234"/>
      <c r="S616" s="234"/>
      <c r="T616" s="235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36" t="s">
        <v>160</v>
      </c>
      <c r="AU616" s="236" t="s">
        <v>14</v>
      </c>
      <c r="AV616" s="13" t="s">
        <v>96</v>
      </c>
      <c r="AW616" s="13" t="s">
        <v>35</v>
      </c>
      <c r="AX616" s="13" t="s">
        <v>76</v>
      </c>
      <c r="AY616" s="236" t="s">
        <v>149</v>
      </c>
    </row>
    <row r="617" s="13" customFormat="1">
      <c r="A617" s="13"/>
      <c r="B617" s="226"/>
      <c r="C617" s="227"/>
      <c r="D617" s="209" t="s">
        <v>160</v>
      </c>
      <c r="E617" s="228" t="s">
        <v>1262</v>
      </c>
      <c r="F617" s="229" t="s">
        <v>1263</v>
      </c>
      <c r="G617" s="227"/>
      <c r="H617" s="230">
        <v>0.080000000000000002</v>
      </c>
      <c r="I617" s="231"/>
      <c r="J617" s="227"/>
      <c r="K617" s="227"/>
      <c r="L617" s="232"/>
      <c r="M617" s="233"/>
      <c r="N617" s="234"/>
      <c r="O617" s="234"/>
      <c r="P617" s="234"/>
      <c r="Q617" s="234"/>
      <c r="R617" s="234"/>
      <c r="S617" s="234"/>
      <c r="T617" s="235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236" t="s">
        <v>160</v>
      </c>
      <c r="AU617" s="236" t="s">
        <v>14</v>
      </c>
      <c r="AV617" s="13" t="s">
        <v>96</v>
      </c>
      <c r="AW617" s="13" t="s">
        <v>35</v>
      </c>
      <c r="AX617" s="13" t="s">
        <v>14</v>
      </c>
      <c r="AY617" s="236" t="s">
        <v>149</v>
      </c>
    </row>
    <row r="618" s="2" customFormat="1" ht="16.5" customHeight="1">
      <c r="A618" s="37"/>
      <c r="B618" s="38"/>
      <c r="C618" s="196" t="s">
        <v>1264</v>
      </c>
      <c r="D618" s="196" t="s">
        <v>150</v>
      </c>
      <c r="E618" s="197" t="s">
        <v>1265</v>
      </c>
      <c r="F618" s="198" t="s">
        <v>1266</v>
      </c>
      <c r="G618" s="199" t="s">
        <v>284</v>
      </c>
      <c r="H618" s="200">
        <v>0.080000000000000002</v>
      </c>
      <c r="I618" s="201"/>
      <c r="J618" s="202">
        <f>ROUND(I618*H618,2)</f>
        <v>0</v>
      </c>
      <c r="K618" s="198" t="s">
        <v>19</v>
      </c>
      <c r="L618" s="43"/>
      <c r="M618" s="203" t="s">
        <v>19</v>
      </c>
      <c r="N618" s="204" t="s">
        <v>47</v>
      </c>
      <c r="O618" s="83"/>
      <c r="P618" s="205">
        <f>O618*H618</f>
        <v>0</v>
      </c>
      <c r="Q618" s="205">
        <v>0</v>
      </c>
      <c r="R618" s="205">
        <f>Q618*H618</f>
        <v>0</v>
      </c>
      <c r="S618" s="205">
        <v>0</v>
      </c>
      <c r="T618" s="206">
        <f>S618*H618</f>
        <v>0</v>
      </c>
      <c r="U618" s="37"/>
      <c r="V618" s="37"/>
      <c r="W618" s="37"/>
      <c r="X618" s="37"/>
      <c r="Y618" s="37"/>
      <c r="Z618" s="37"/>
      <c r="AA618" s="37"/>
      <c r="AB618" s="37"/>
      <c r="AC618" s="37"/>
      <c r="AD618" s="37"/>
      <c r="AE618" s="37"/>
      <c r="AR618" s="207" t="s">
        <v>148</v>
      </c>
      <c r="AT618" s="207" t="s">
        <v>150</v>
      </c>
      <c r="AU618" s="207" t="s">
        <v>14</v>
      </c>
      <c r="AY618" s="16" t="s">
        <v>149</v>
      </c>
      <c r="BE618" s="208">
        <f>IF(N618="základní",J618,0)</f>
        <v>0</v>
      </c>
      <c r="BF618" s="208">
        <f>IF(N618="snížená",J618,0)</f>
        <v>0</v>
      </c>
      <c r="BG618" s="208">
        <f>IF(N618="zákl. přenesená",J618,0)</f>
        <v>0</v>
      </c>
      <c r="BH618" s="208">
        <f>IF(N618="sníž. přenesená",J618,0)</f>
        <v>0</v>
      </c>
      <c r="BI618" s="208">
        <f>IF(N618="nulová",J618,0)</f>
        <v>0</v>
      </c>
      <c r="BJ618" s="16" t="s">
        <v>14</v>
      </c>
      <c r="BK618" s="208">
        <f>ROUND(I618*H618,2)</f>
        <v>0</v>
      </c>
      <c r="BL618" s="16" t="s">
        <v>148</v>
      </c>
      <c r="BM618" s="207" t="s">
        <v>1267</v>
      </c>
    </row>
    <row r="619" s="2" customFormat="1">
      <c r="A619" s="37"/>
      <c r="B619" s="38"/>
      <c r="C619" s="39"/>
      <c r="D619" s="209" t="s">
        <v>156</v>
      </c>
      <c r="E619" s="39"/>
      <c r="F619" s="210" t="s">
        <v>1268</v>
      </c>
      <c r="G619" s="39"/>
      <c r="H619" s="39"/>
      <c r="I619" s="211"/>
      <c r="J619" s="39"/>
      <c r="K619" s="39"/>
      <c r="L619" s="43"/>
      <c r="M619" s="212"/>
      <c r="N619" s="213"/>
      <c r="O619" s="83"/>
      <c r="P619" s="83"/>
      <c r="Q619" s="83"/>
      <c r="R619" s="83"/>
      <c r="S619" s="83"/>
      <c r="T619" s="84"/>
      <c r="U619" s="37"/>
      <c r="V619" s="37"/>
      <c r="W619" s="37"/>
      <c r="X619" s="37"/>
      <c r="Y619" s="37"/>
      <c r="Z619" s="37"/>
      <c r="AA619" s="37"/>
      <c r="AB619" s="37"/>
      <c r="AC619" s="37"/>
      <c r="AD619" s="37"/>
      <c r="AE619" s="37"/>
      <c r="AT619" s="16" t="s">
        <v>156</v>
      </c>
      <c r="AU619" s="16" t="s">
        <v>14</v>
      </c>
    </row>
    <row r="620" s="2" customFormat="1">
      <c r="A620" s="37"/>
      <c r="B620" s="38"/>
      <c r="C620" s="39"/>
      <c r="D620" s="209" t="s">
        <v>314</v>
      </c>
      <c r="E620" s="39"/>
      <c r="F620" s="247" t="s">
        <v>315</v>
      </c>
      <c r="G620" s="39"/>
      <c r="H620" s="39"/>
      <c r="I620" s="211"/>
      <c r="J620" s="39"/>
      <c r="K620" s="39"/>
      <c r="L620" s="43"/>
      <c r="M620" s="212"/>
      <c r="N620" s="213"/>
      <c r="O620" s="83"/>
      <c r="P620" s="83"/>
      <c r="Q620" s="83"/>
      <c r="R620" s="83"/>
      <c r="S620" s="83"/>
      <c r="T620" s="84"/>
      <c r="U620" s="37"/>
      <c r="V620" s="37"/>
      <c r="W620" s="37"/>
      <c r="X620" s="37"/>
      <c r="Y620" s="37"/>
      <c r="Z620" s="37"/>
      <c r="AA620" s="37"/>
      <c r="AB620" s="37"/>
      <c r="AC620" s="37"/>
      <c r="AD620" s="37"/>
      <c r="AE620" s="37"/>
      <c r="AT620" s="16" t="s">
        <v>314</v>
      </c>
      <c r="AU620" s="16" t="s">
        <v>14</v>
      </c>
    </row>
    <row r="621" s="13" customFormat="1">
      <c r="A621" s="13"/>
      <c r="B621" s="226"/>
      <c r="C621" s="227"/>
      <c r="D621" s="209" t="s">
        <v>160</v>
      </c>
      <c r="E621" s="228" t="s">
        <v>1269</v>
      </c>
      <c r="F621" s="229" t="s">
        <v>1270</v>
      </c>
      <c r="G621" s="227"/>
      <c r="H621" s="230">
        <v>0.080000000000000002</v>
      </c>
      <c r="I621" s="231"/>
      <c r="J621" s="227"/>
      <c r="K621" s="227"/>
      <c r="L621" s="232"/>
      <c r="M621" s="233"/>
      <c r="N621" s="234"/>
      <c r="O621" s="234"/>
      <c r="P621" s="234"/>
      <c r="Q621" s="234"/>
      <c r="R621" s="234"/>
      <c r="S621" s="234"/>
      <c r="T621" s="235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236" t="s">
        <v>160</v>
      </c>
      <c r="AU621" s="236" t="s">
        <v>14</v>
      </c>
      <c r="AV621" s="13" t="s">
        <v>96</v>
      </c>
      <c r="AW621" s="13" t="s">
        <v>35</v>
      </c>
      <c r="AX621" s="13" t="s">
        <v>76</v>
      </c>
      <c r="AY621" s="236" t="s">
        <v>149</v>
      </c>
    </row>
    <row r="622" s="13" customFormat="1">
      <c r="A622" s="13"/>
      <c r="B622" s="226"/>
      <c r="C622" s="227"/>
      <c r="D622" s="209" t="s">
        <v>160</v>
      </c>
      <c r="E622" s="228" t="s">
        <v>1271</v>
      </c>
      <c r="F622" s="229" t="s">
        <v>1272</v>
      </c>
      <c r="G622" s="227"/>
      <c r="H622" s="230">
        <v>0.080000000000000002</v>
      </c>
      <c r="I622" s="231"/>
      <c r="J622" s="227"/>
      <c r="K622" s="227"/>
      <c r="L622" s="232"/>
      <c r="M622" s="233"/>
      <c r="N622" s="234"/>
      <c r="O622" s="234"/>
      <c r="P622" s="234"/>
      <c r="Q622" s="234"/>
      <c r="R622" s="234"/>
      <c r="S622" s="234"/>
      <c r="T622" s="235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36" t="s">
        <v>160</v>
      </c>
      <c r="AU622" s="236" t="s">
        <v>14</v>
      </c>
      <c r="AV622" s="13" t="s">
        <v>96</v>
      </c>
      <c r="AW622" s="13" t="s">
        <v>35</v>
      </c>
      <c r="AX622" s="13" t="s">
        <v>14</v>
      </c>
      <c r="AY622" s="236" t="s">
        <v>149</v>
      </c>
    </row>
    <row r="623" s="2" customFormat="1" ht="16.5" customHeight="1">
      <c r="A623" s="37"/>
      <c r="B623" s="38"/>
      <c r="C623" s="196" t="s">
        <v>1273</v>
      </c>
      <c r="D623" s="196" t="s">
        <v>150</v>
      </c>
      <c r="E623" s="197" t="s">
        <v>756</v>
      </c>
      <c r="F623" s="198" t="s">
        <v>757</v>
      </c>
      <c r="G623" s="199" t="s">
        <v>284</v>
      </c>
      <c r="H623" s="200">
        <v>0.080000000000000002</v>
      </c>
      <c r="I623" s="201"/>
      <c r="J623" s="202">
        <f>ROUND(I623*H623,2)</f>
        <v>0</v>
      </c>
      <c r="K623" s="198" t="s">
        <v>154</v>
      </c>
      <c r="L623" s="43"/>
      <c r="M623" s="203" t="s">
        <v>19</v>
      </c>
      <c r="N623" s="204" t="s">
        <v>47</v>
      </c>
      <c r="O623" s="83"/>
      <c r="P623" s="205">
        <f>O623*H623</f>
        <v>0</v>
      </c>
      <c r="Q623" s="205">
        <v>0</v>
      </c>
      <c r="R623" s="205">
        <f>Q623*H623</f>
        <v>0</v>
      </c>
      <c r="S623" s="205">
        <v>0</v>
      </c>
      <c r="T623" s="206">
        <f>S623*H623</f>
        <v>0</v>
      </c>
      <c r="U623" s="37"/>
      <c r="V623" s="37"/>
      <c r="W623" s="37"/>
      <c r="X623" s="37"/>
      <c r="Y623" s="37"/>
      <c r="Z623" s="37"/>
      <c r="AA623" s="37"/>
      <c r="AB623" s="37"/>
      <c r="AC623" s="37"/>
      <c r="AD623" s="37"/>
      <c r="AE623" s="37"/>
      <c r="AR623" s="207" t="s">
        <v>148</v>
      </c>
      <c r="AT623" s="207" t="s">
        <v>150</v>
      </c>
      <c r="AU623" s="207" t="s">
        <v>14</v>
      </c>
      <c r="AY623" s="16" t="s">
        <v>149</v>
      </c>
      <c r="BE623" s="208">
        <f>IF(N623="základní",J623,0)</f>
        <v>0</v>
      </c>
      <c r="BF623" s="208">
        <f>IF(N623="snížená",J623,0)</f>
        <v>0</v>
      </c>
      <c r="BG623" s="208">
        <f>IF(N623="zákl. přenesená",J623,0)</f>
        <v>0</v>
      </c>
      <c r="BH623" s="208">
        <f>IF(N623="sníž. přenesená",J623,0)</f>
        <v>0</v>
      </c>
      <c r="BI623" s="208">
        <f>IF(N623="nulová",J623,0)</f>
        <v>0</v>
      </c>
      <c r="BJ623" s="16" t="s">
        <v>14</v>
      </c>
      <c r="BK623" s="208">
        <f>ROUND(I623*H623,2)</f>
        <v>0</v>
      </c>
      <c r="BL623" s="16" t="s">
        <v>148</v>
      </c>
      <c r="BM623" s="207" t="s">
        <v>1274</v>
      </c>
    </row>
    <row r="624" s="2" customFormat="1">
      <c r="A624" s="37"/>
      <c r="B624" s="38"/>
      <c r="C624" s="39"/>
      <c r="D624" s="209" t="s">
        <v>156</v>
      </c>
      <c r="E624" s="39"/>
      <c r="F624" s="210" t="s">
        <v>759</v>
      </c>
      <c r="G624" s="39"/>
      <c r="H624" s="39"/>
      <c r="I624" s="211"/>
      <c r="J624" s="39"/>
      <c r="K624" s="39"/>
      <c r="L624" s="43"/>
      <c r="M624" s="212"/>
      <c r="N624" s="213"/>
      <c r="O624" s="83"/>
      <c r="P624" s="83"/>
      <c r="Q624" s="83"/>
      <c r="R624" s="83"/>
      <c r="S624" s="83"/>
      <c r="T624" s="84"/>
      <c r="U624" s="37"/>
      <c r="V624" s="37"/>
      <c r="W624" s="37"/>
      <c r="X624" s="37"/>
      <c r="Y624" s="37"/>
      <c r="Z624" s="37"/>
      <c r="AA624" s="37"/>
      <c r="AB624" s="37"/>
      <c r="AC624" s="37"/>
      <c r="AD624" s="37"/>
      <c r="AE624" s="37"/>
      <c r="AT624" s="16" t="s">
        <v>156</v>
      </c>
      <c r="AU624" s="16" t="s">
        <v>14</v>
      </c>
    </row>
    <row r="625" s="2" customFormat="1">
      <c r="A625" s="37"/>
      <c r="B625" s="38"/>
      <c r="C625" s="39"/>
      <c r="D625" s="214" t="s">
        <v>158</v>
      </c>
      <c r="E625" s="39"/>
      <c r="F625" s="215" t="s">
        <v>760</v>
      </c>
      <c r="G625" s="39"/>
      <c r="H625" s="39"/>
      <c r="I625" s="211"/>
      <c r="J625" s="39"/>
      <c r="K625" s="39"/>
      <c r="L625" s="43"/>
      <c r="M625" s="212"/>
      <c r="N625" s="213"/>
      <c r="O625" s="83"/>
      <c r="P625" s="83"/>
      <c r="Q625" s="83"/>
      <c r="R625" s="83"/>
      <c r="S625" s="83"/>
      <c r="T625" s="84"/>
      <c r="U625" s="37"/>
      <c r="V625" s="37"/>
      <c r="W625" s="37"/>
      <c r="X625" s="37"/>
      <c r="Y625" s="37"/>
      <c r="Z625" s="37"/>
      <c r="AA625" s="37"/>
      <c r="AB625" s="37"/>
      <c r="AC625" s="37"/>
      <c r="AD625" s="37"/>
      <c r="AE625" s="37"/>
      <c r="AT625" s="16" t="s">
        <v>158</v>
      </c>
      <c r="AU625" s="16" t="s">
        <v>14</v>
      </c>
    </row>
    <row r="626" s="13" customFormat="1">
      <c r="A626" s="13"/>
      <c r="B626" s="226"/>
      <c r="C626" s="227"/>
      <c r="D626" s="209" t="s">
        <v>160</v>
      </c>
      <c r="E626" s="228" t="s">
        <v>1275</v>
      </c>
      <c r="F626" s="229" t="s">
        <v>1270</v>
      </c>
      <c r="G626" s="227"/>
      <c r="H626" s="230">
        <v>0.080000000000000002</v>
      </c>
      <c r="I626" s="231"/>
      <c r="J626" s="227"/>
      <c r="K626" s="227"/>
      <c r="L626" s="232"/>
      <c r="M626" s="233"/>
      <c r="N626" s="234"/>
      <c r="O626" s="234"/>
      <c r="P626" s="234"/>
      <c r="Q626" s="234"/>
      <c r="R626" s="234"/>
      <c r="S626" s="234"/>
      <c r="T626" s="235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36" t="s">
        <v>160</v>
      </c>
      <c r="AU626" s="236" t="s">
        <v>14</v>
      </c>
      <c r="AV626" s="13" t="s">
        <v>96</v>
      </c>
      <c r="AW626" s="13" t="s">
        <v>35</v>
      </c>
      <c r="AX626" s="13" t="s">
        <v>76</v>
      </c>
      <c r="AY626" s="236" t="s">
        <v>149</v>
      </c>
    </row>
    <row r="627" s="13" customFormat="1">
      <c r="A627" s="13"/>
      <c r="B627" s="226"/>
      <c r="C627" s="227"/>
      <c r="D627" s="209" t="s">
        <v>160</v>
      </c>
      <c r="E627" s="228" t="s">
        <v>1276</v>
      </c>
      <c r="F627" s="229" t="s">
        <v>1277</v>
      </c>
      <c r="G627" s="227"/>
      <c r="H627" s="230">
        <v>0.080000000000000002</v>
      </c>
      <c r="I627" s="231"/>
      <c r="J627" s="227"/>
      <c r="K627" s="227"/>
      <c r="L627" s="232"/>
      <c r="M627" s="233"/>
      <c r="N627" s="234"/>
      <c r="O627" s="234"/>
      <c r="P627" s="234"/>
      <c r="Q627" s="234"/>
      <c r="R627" s="234"/>
      <c r="S627" s="234"/>
      <c r="T627" s="235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236" t="s">
        <v>160</v>
      </c>
      <c r="AU627" s="236" t="s">
        <v>14</v>
      </c>
      <c r="AV627" s="13" t="s">
        <v>96</v>
      </c>
      <c r="AW627" s="13" t="s">
        <v>35</v>
      </c>
      <c r="AX627" s="13" t="s">
        <v>14</v>
      </c>
      <c r="AY627" s="236" t="s">
        <v>149</v>
      </c>
    </row>
    <row r="628" s="2" customFormat="1" ht="16.5" customHeight="1">
      <c r="A628" s="37"/>
      <c r="B628" s="38"/>
      <c r="C628" s="196" t="s">
        <v>1278</v>
      </c>
      <c r="D628" s="196" t="s">
        <v>150</v>
      </c>
      <c r="E628" s="197" t="s">
        <v>765</v>
      </c>
      <c r="F628" s="198" t="s">
        <v>766</v>
      </c>
      <c r="G628" s="199" t="s">
        <v>284</v>
      </c>
      <c r="H628" s="200">
        <v>1.3600000000000001</v>
      </c>
      <c r="I628" s="201"/>
      <c r="J628" s="202">
        <f>ROUND(I628*H628,2)</f>
        <v>0</v>
      </c>
      <c r="K628" s="198" t="s">
        <v>154</v>
      </c>
      <c r="L628" s="43"/>
      <c r="M628" s="203" t="s">
        <v>19</v>
      </c>
      <c r="N628" s="204" t="s">
        <v>47</v>
      </c>
      <c r="O628" s="83"/>
      <c r="P628" s="205">
        <f>O628*H628</f>
        <v>0</v>
      </c>
      <c r="Q628" s="205">
        <v>0</v>
      </c>
      <c r="R628" s="205">
        <f>Q628*H628</f>
        <v>0</v>
      </c>
      <c r="S628" s="205">
        <v>0</v>
      </c>
      <c r="T628" s="206">
        <f>S628*H628</f>
        <v>0</v>
      </c>
      <c r="U628" s="37"/>
      <c r="V628" s="37"/>
      <c r="W628" s="37"/>
      <c r="X628" s="37"/>
      <c r="Y628" s="37"/>
      <c r="Z628" s="37"/>
      <c r="AA628" s="37"/>
      <c r="AB628" s="37"/>
      <c r="AC628" s="37"/>
      <c r="AD628" s="37"/>
      <c r="AE628" s="37"/>
      <c r="AR628" s="207" t="s">
        <v>148</v>
      </c>
      <c r="AT628" s="207" t="s">
        <v>150</v>
      </c>
      <c r="AU628" s="207" t="s">
        <v>14</v>
      </c>
      <c r="AY628" s="16" t="s">
        <v>149</v>
      </c>
      <c r="BE628" s="208">
        <f>IF(N628="základní",J628,0)</f>
        <v>0</v>
      </c>
      <c r="BF628" s="208">
        <f>IF(N628="snížená",J628,0)</f>
        <v>0</v>
      </c>
      <c r="BG628" s="208">
        <f>IF(N628="zákl. přenesená",J628,0)</f>
        <v>0</v>
      </c>
      <c r="BH628" s="208">
        <f>IF(N628="sníž. přenesená",J628,0)</f>
        <v>0</v>
      </c>
      <c r="BI628" s="208">
        <f>IF(N628="nulová",J628,0)</f>
        <v>0</v>
      </c>
      <c r="BJ628" s="16" t="s">
        <v>14</v>
      </c>
      <c r="BK628" s="208">
        <f>ROUND(I628*H628,2)</f>
        <v>0</v>
      </c>
      <c r="BL628" s="16" t="s">
        <v>148</v>
      </c>
      <c r="BM628" s="207" t="s">
        <v>1279</v>
      </c>
    </row>
    <row r="629" s="2" customFormat="1">
      <c r="A629" s="37"/>
      <c r="B629" s="38"/>
      <c r="C629" s="39"/>
      <c r="D629" s="209" t="s">
        <v>156</v>
      </c>
      <c r="E629" s="39"/>
      <c r="F629" s="210" t="s">
        <v>768</v>
      </c>
      <c r="G629" s="39"/>
      <c r="H629" s="39"/>
      <c r="I629" s="211"/>
      <c r="J629" s="39"/>
      <c r="K629" s="39"/>
      <c r="L629" s="43"/>
      <c r="M629" s="212"/>
      <c r="N629" s="213"/>
      <c r="O629" s="83"/>
      <c r="P629" s="83"/>
      <c r="Q629" s="83"/>
      <c r="R629" s="83"/>
      <c r="S629" s="83"/>
      <c r="T629" s="84"/>
      <c r="U629" s="37"/>
      <c r="V629" s="37"/>
      <c r="W629" s="37"/>
      <c r="X629" s="37"/>
      <c r="Y629" s="37"/>
      <c r="Z629" s="37"/>
      <c r="AA629" s="37"/>
      <c r="AB629" s="37"/>
      <c r="AC629" s="37"/>
      <c r="AD629" s="37"/>
      <c r="AE629" s="37"/>
      <c r="AT629" s="16" t="s">
        <v>156</v>
      </c>
      <c r="AU629" s="16" t="s">
        <v>14</v>
      </c>
    </row>
    <row r="630" s="2" customFormat="1">
      <c r="A630" s="37"/>
      <c r="B630" s="38"/>
      <c r="C630" s="39"/>
      <c r="D630" s="214" t="s">
        <v>158</v>
      </c>
      <c r="E630" s="39"/>
      <c r="F630" s="215" t="s">
        <v>769</v>
      </c>
      <c r="G630" s="39"/>
      <c r="H630" s="39"/>
      <c r="I630" s="211"/>
      <c r="J630" s="39"/>
      <c r="K630" s="39"/>
      <c r="L630" s="43"/>
      <c r="M630" s="212"/>
      <c r="N630" s="213"/>
      <c r="O630" s="83"/>
      <c r="P630" s="83"/>
      <c r="Q630" s="83"/>
      <c r="R630" s="83"/>
      <c r="S630" s="83"/>
      <c r="T630" s="84"/>
      <c r="U630" s="37"/>
      <c r="V630" s="37"/>
      <c r="W630" s="37"/>
      <c r="X630" s="37"/>
      <c r="Y630" s="37"/>
      <c r="Z630" s="37"/>
      <c r="AA630" s="37"/>
      <c r="AB630" s="37"/>
      <c r="AC630" s="37"/>
      <c r="AD630" s="37"/>
      <c r="AE630" s="37"/>
      <c r="AT630" s="16" t="s">
        <v>158</v>
      </c>
      <c r="AU630" s="16" t="s">
        <v>14</v>
      </c>
    </row>
    <row r="631" s="13" customFormat="1">
      <c r="A631" s="13"/>
      <c r="B631" s="226"/>
      <c r="C631" s="227"/>
      <c r="D631" s="209" t="s">
        <v>160</v>
      </c>
      <c r="E631" s="228" t="s">
        <v>1280</v>
      </c>
      <c r="F631" s="229" t="s">
        <v>1281</v>
      </c>
      <c r="G631" s="227"/>
      <c r="H631" s="230">
        <v>1.3600000000000001</v>
      </c>
      <c r="I631" s="231"/>
      <c r="J631" s="227"/>
      <c r="K631" s="227"/>
      <c r="L631" s="232"/>
      <c r="M631" s="233"/>
      <c r="N631" s="234"/>
      <c r="O631" s="234"/>
      <c r="P631" s="234"/>
      <c r="Q631" s="234"/>
      <c r="R631" s="234"/>
      <c r="S631" s="234"/>
      <c r="T631" s="235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236" t="s">
        <v>160</v>
      </c>
      <c r="AU631" s="236" t="s">
        <v>14</v>
      </c>
      <c r="AV631" s="13" t="s">
        <v>96</v>
      </c>
      <c r="AW631" s="13" t="s">
        <v>35</v>
      </c>
      <c r="AX631" s="13" t="s">
        <v>76</v>
      </c>
      <c r="AY631" s="236" t="s">
        <v>149</v>
      </c>
    </row>
    <row r="632" s="13" customFormat="1">
      <c r="A632" s="13"/>
      <c r="B632" s="226"/>
      <c r="C632" s="227"/>
      <c r="D632" s="209" t="s">
        <v>160</v>
      </c>
      <c r="E632" s="228" t="s">
        <v>1282</v>
      </c>
      <c r="F632" s="229" t="s">
        <v>1283</v>
      </c>
      <c r="G632" s="227"/>
      <c r="H632" s="230">
        <v>1.3600000000000001</v>
      </c>
      <c r="I632" s="231"/>
      <c r="J632" s="227"/>
      <c r="K632" s="227"/>
      <c r="L632" s="232"/>
      <c r="M632" s="233"/>
      <c r="N632" s="234"/>
      <c r="O632" s="234"/>
      <c r="P632" s="234"/>
      <c r="Q632" s="234"/>
      <c r="R632" s="234"/>
      <c r="S632" s="234"/>
      <c r="T632" s="235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36" t="s">
        <v>160</v>
      </c>
      <c r="AU632" s="236" t="s">
        <v>14</v>
      </c>
      <c r="AV632" s="13" t="s">
        <v>96</v>
      </c>
      <c r="AW632" s="13" t="s">
        <v>35</v>
      </c>
      <c r="AX632" s="13" t="s">
        <v>14</v>
      </c>
      <c r="AY632" s="236" t="s">
        <v>149</v>
      </c>
    </row>
    <row r="633" s="11" customFormat="1" ht="25.92" customHeight="1">
      <c r="A633" s="11"/>
      <c r="B633" s="182"/>
      <c r="C633" s="183"/>
      <c r="D633" s="184" t="s">
        <v>75</v>
      </c>
      <c r="E633" s="185" t="s">
        <v>774</v>
      </c>
      <c r="F633" s="185" t="s">
        <v>775</v>
      </c>
      <c r="G633" s="183"/>
      <c r="H633" s="183"/>
      <c r="I633" s="186"/>
      <c r="J633" s="187">
        <f>BK633</f>
        <v>0</v>
      </c>
      <c r="K633" s="183"/>
      <c r="L633" s="188"/>
      <c r="M633" s="189"/>
      <c r="N633" s="190"/>
      <c r="O633" s="190"/>
      <c r="P633" s="191">
        <f>SUM(P634:P639)</f>
        <v>0</v>
      </c>
      <c r="Q633" s="190"/>
      <c r="R633" s="191">
        <f>SUM(R634:R639)</f>
        <v>0</v>
      </c>
      <c r="S633" s="190"/>
      <c r="T633" s="192">
        <f>SUM(T634:T639)</f>
        <v>0</v>
      </c>
      <c r="U633" s="11"/>
      <c r="V633" s="11"/>
      <c r="W633" s="11"/>
      <c r="X633" s="11"/>
      <c r="Y633" s="11"/>
      <c r="Z633" s="11"/>
      <c r="AA633" s="11"/>
      <c r="AB633" s="11"/>
      <c r="AC633" s="11"/>
      <c r="AD633" s="11"/>
      <c r="AE633" s="11"/>
      <c r="AR633" s="193" t="s">
        <v>148</v>
      </c>
      <c r="AT633" s="194" t="s">
        <v>75</v>
      </c>
      <c r="AU633" s="194" t="s">
        <v>76</v>
      </c>
      <c r="AY633" s="193" t="s">
        <v>149</v>
      </c>
      <c r="BK633" s="195">
        <f>SUM(BK634:BK639)</f>
        <v>0</v>
      </c>
    </row>
    <row r="634" s="2" customFormat="1" ht="21.75" customHeight="1">
      <c r="A634" s="37"/>
      <c r="B634" s="38"/>
      <c r="C634" s="196" t="s">
        <v>1284</v>
      </c>
      <c r="D634" s="196" t="s">
        <v>150</v>
      </c>
      <c r="E634" s="197" t="s">
        <v>777</v>
      </c>
      <c r="F634" s="198" t="s">
        <v>778</v>
      </c>
      <c r="G634" s="199" t="s">
        <v>284</v>
      </c>
      <c r="H634" s="200">
        <v>2894.5320000000002</v>
      </c>
      <c r="I634" s="201"/>
      <c r="J634" s="202">
        <f>ROUND(I634*H634,2)</f>
        <v>0</v>
      </c>
      <c r="K634" s="198" t="s">
        <v>154</v>
      </c>
      <c r="L634" s="43"/>
      <c r="M634" s="203" t="s">
        <v>19</v>
      </c>
      <c r="N634" s="204" t="s">
        <v>47</v>
      </c>
      <c r="O634" s="83"/>
      <c r="P634" s="205">
        <f>O634*H634</f>
        <v>0</v>
      </c>
      <c r="Q634" s="205">
        <v>0</v>
      </c>
      <c r="R634" s="205">
        <f>Q634*H634</f>
        <v>0</v>
      </c>
      <c r="S634" s="205">
        <v>0</v>
      </c>
      <c r="T634" s="206">
        <f>S634*H634</f>
        <v>0</v>
      </c>
      <c r="U634" s="37"/>
      <c r="V634" s="37"/>
      <c r="W634" s="37"/>
      <c r="X634" s="37"/>
      <c r="Y634" s="37"/>
      <c r="Z634" s="37"/>
      <c r="AA634" s="37"/>
      <c r="AB634" s="37"/>
      <c r="AC634" s="37"/>
      <c r="AD634" s="37"/>
      <c r="AE634" s="37"/>
      <c r="AR634" s="207" t="s">
        <v>148</v>
      </c>
      <c r="AT634" s="207" t="s">
        <v>150</v>
      </c>
      <c r="AU634" s="207" t="s">
        <v>14</v>
      </c>
      <c r="AY634" s="16" t="s">
        <v>149</v>
      </c>
      <c r="BE634" s="208">
        <f>IF(N634="základní",J634,0)</f>
        <v>0</v>
      </c>
      <c r="BF634" s="208">
        <f>IF(N634="snížená",J634,0)</f>
        <v>0</v>
      </c>
      <c r="BG634" s="208">
        <f>IF(N634="zákl. přenesená",J634,0)</f>
        <v>0</v>
      </c>
      <c r="BH634" s="208">
        <f>IF(N634="sníž. přenesená",J634,0)</f>
        <v>0</v>
      </c>
      <c r="BI634" s="208">
        <f>IF(N634="nulová",J634,0)</f>
        <v>0</v>
      </c>
      <c r="BJ634" s="16" t="s">
        <v>14</v>
      </c>
      <c r="BK634" s="208">
        <f>ROUND(I634*H634,2)</f>
        <v>0</v>
      </c>
      <c r="BL634" s="16" t="s">
        <v>148</v>
      </c>
      <c r="BM634" s="207" t="s">
        <v>1285</v>
      </c>
    </row>
    <row r="635" s="2" customFormat="1">
      <c r="A635" s="37"/>
      <c r="B635" s="38"/>
      <c r="C635" s="39"/>
      <c r="D635" s="209" t="s">
        <v>156</v>
      </c>
      <c r="E635" s="39"/>
      <c r="F635" s="210" t="s">
        <v>780</v>
      </c>
      <c r="G635" s="39"/>
      <c r="H635" s="39"/>
      <c r="I635" s="211"/>
      <c r="J635" s="39"/>
      <c r="K635" s="39"/>
      <c r="L635" s="43"/>
      <c r="M635" s="212"/>
      <c r="N635" s="213"/>
      <c r="O635" s="83"/>
      <c r="P635" s="83"/>
      <c r="Q635" s="83"/>
      <c r="R635" s="83"/>
      <c r="S635" s="83"/>
      <c r="T635" s="84"/>
      <c r="U635" s="37"/>
      <c r="V635" s="37"/>
      <c r="W635" s="37"/>
      <c r="X635" s="37"/>
      <c r="Y635" s="37"/>
      <c r="Z635" s="37"/>
      <c r="AA635" s="37"/>
      <c r="AB635" s="37"/>
      <c r="AC635" s="37"/>
      <c r="AD635" s="37"/>
      <c r="AE635" s="37"/>
      <c r="AT635" s="16" t="s">
        <v>156</v>
      </c>
      <c r="AU635" s="16" t="s">
        <v>14</v>
      </c>
    </row>
    <row r="636" s="2" customFormat="1">
      <c r="A636" s="37"/>
      <c r="B636" s="38"/>
      <c r="C636" s="39"/>
      <c r="D636" s="214" t="s">
        <v>158</v>
      </c>
      <c r="E636" s="39"/>
      <c r="F636" s="215" t="s">
        <v>781</v>
      </c>
      <c r="G636" s="39"/>
      <c r="H636" s="39"/>
      <c r="I636" s="211"/>
      <c r="J636" s="39"/>
      <c r="K636" s="39"/>
      <c r="L636" s="43"/>
      <c r="M636" s="212"/>
      <c r="N636" s="213"/>
      <c r="O636" s="83"/>
      <c r="P636" s="83"/>
      <c r="Q636" s="83"/>
      <c r="R636" s="83"/>
      <c r="S636" s="83"/>
      <c r="T636" s="84"/>
      <c r="U636" s="37"/>
      <c r="V636" s="37"/>
      <c r="W636" s="37"/>
      <c r="X636" s="37"/>
      <c r="Y636" s="37"/>
      <c r="Z636" s="37"/>
      <c r="AA636" s="37"/>
      <c r="AB636" s="37"/>
      <c r="AC636" s="37"/>
      <c r="AD636" s="37"/>
      <c r="AE636" s="37"/>
      <c r="AT636" s="16" t="s">
        <v>158</v>
      </c>
      <c r="AU636" s="16" t="s">
        <v>14</v>
      </c>
    </row>
    <row r="637" s="2" customFormat="1" ht="21.75" customHeight="1">
      <c r="A637" s="37"/>
      <c r="B637" s="38"/>
      <c r="C637" s="196" t="s">
        <v>1286</v>
      </c>
      <c r="D637" s="196" t="s">
        <v>150</v>
      </c>
      <c r="E637" s="197" t="s">
        <v>783</v>
      </c>
      <c r="F637" s="198" t="s">
        <v>784</v>
      </c>
      <c r="G637" s="199" t="s">
        <v>284</v>
      </c>
      <c r="H637" s="200">
        <v>2894.5320000000002</v>
      </c>
      <c r="I637" s="201"/>
      <c r="J637" s="202">
        <f>ROUND(I637*H637,2)</f>
        <v>0</v>
      </c>
      <c r="K637" s="198" t="s">
        <v>154</v>
      </c>
      <c r="L637" s="43"/>
      <c r="M637" s="203" t="s">
        <v>19</v>
      </c>
      <c r="N637" s="204" t="s">
        <v>47</v>
      </c>
      <c r="O637" s="83"/>
      <c r="P637" s="205">
        <f>O637*H637</f>
        <v>0</v>
      </c>
      <c r="Q637" s="205">
        <v>0</v>
      </c>
      <c r="R637" s="205">
        <f>Q637*H637</f>
        <v>0</v>
      </c>
      <c r="S637" s="205">
        <v>0</v>
      </c>
      <c r="T637" s="206">
        <f>S637*H637</f>
        <v>0</v>
      </c>
      <c r="U637" s="37"/>
      <c r="V637" s="37"/>
      <c r="W637" s="37"/>
      <c r="X637" s="37"/>
      <c r="Y637" s="37"/>
      <c r="Z637" s="37"/>
      <c r="AA637" s="37"/>
      <c r="AB637" s="37"/>
      <c r="AC637" s="37"/>
      <c r="AD637" s="37"/>
      <c r="AE637" s="37"/>
      <c r="AR637" s="207" t="s">
        <v>148</v>
      </c>
      <c r="AT637" s="207" t="s">
        <v>150</v>
      </c>
      <c r="AU637" s="207" t="s">
        <v>14</v>
      </c>
      <c r="AY637" s="16" t="s">
        <v>149</v>
      </c>
      <c r="BE637" s="208">
        <f>IF(N637="základní",J637,0)</f>
        <v>0</v>
      </c>
      <c r="BF637" s="208">
        <f>IF(N637="snížená",J637,0)</f>
        <v>0</v>
      </c>
      <c r="BG637" s="208">
        <f>IF(N637="zákl. přenesená",J637,0)</f>
        <v>0</v>
      </c>
      <c r="BH637" s="208">
        <f>IF(N637="sníž. přenesená",J637,0)</f>
        <v>0</v>
      </c>
      <c r="BI637" s="208">
        <f>IF(N637="nulová",J637,0)</f>
        <v>0</v>
      </c>
      <c r="BJ637" s="16" t="s">
        <v>14</v>
      </c>
      <c r="BK637" s="208">
        <f>ROUND(I637*H637,2)</f>
        <v>0</v>
      </c>
      <c r="BL637" s="16" t="s">
        <v>148</v>
      </c>
      <c r="BM637" s="207" t="s">
        <v>1287</v>
      </c>
    </row>
    <row r="638" s="2" customFormat="1">
      <c r="A638" s="37"/>
      <c r="B638" s="38"/>
      <c r="C638" s="39"/>
      <c r="D638" s="209" t="s">
        <v>156</v>
      </c>
      <c r="E638" s="39"/>
      <c r="F638" s="210" t="s">
        <v>786</v>
      </c>
      <c r="G638" s="39"/>
      <c r="H638" s="39"/>
      <c r="I638" s="211"/>
      <c r="J638" s="39"/>
      <c r="K638" s="39"/>
      <c r="L638" s="43"/>
      <c r="M638" s="212"/>
      <c r="N638" s="213"/>
      <c r="O638" s="83"/>
      <c r="P638" s="83"/>
      <c r="Q638" s="83"/>
      <c r="R638" s="83"/>
      <c r="S638" s="83"/>
      <c r="T638" s="84"/>
      <c r="U638" s="37"/>
      <c r="V638" s="37"/>
      <c r="W638" s="37"/>
      <c r="X638" s="37"/>
      <c r="Y638" s="37"/>
      <c r="Z638" s="37"/>
      <c r="AA638" s="37"/>
      <c r="AB638" s="37"/>
      <c r="AC638" s="37"/>
      <c r="AD638" s="37"/>
      <c r="AE638" s="37"/>
      <c r="AT638" s="16" t="s">
        <v>156</v>
      </c>
      <c r="AU638" s="16" t="s">
        <v>14</v>
      </c>
    </row>
    <row r="639" s="2" customFormat="1">
      <c r="A639" s="37"/>
      <c r="B639" s="38"/>
      <c r="C639" s="39"/>
      <c r="D639" s="214" t="s">
        <v>158</v>
      </c>
      <c r="E639" s="39"/>
      <c r="F639" s="215" t="s">
        <v>787</v>
      </c>
      <c r="G639" s="39"/>
      <c r="H639" s="39"/>
      <c r="I639" s="211"/>
      <c r="J639" s="39"/>
      <c r="K639" s="39"/>
      <c r="L639" s="43"/>
      <c r="M639" s="248"/>
      <c r="N639" s="249"/>
      <c r="O639" s="250"/>
      <c r="P639" s="250"/>
      <c r="Q639" s="250"/>
      <c r="R639" s="250"/>
      <c r="S639" s="250"/>
      <c r="T639" s="251"/>
      <c r="U639" s="37"/>
      <c r="V639" s="37"/>
      <c r="W639" s="37"/>
      <c r="X639" s="37"/>
      <c r="Y639" s="37"/>
      <c r="Z639" s="37"/>
      <c r="AA639" s="37"/>
      <c r="AB639" s="37"/>
      <c r="AC639" s="37"/>
      <c r="AD639" s="37"/>
      <c r="AE639" s="37"/>
      <c r="AT639" s="16" t="s">
        <v>158</v>
      </c>
      <c r="AU639" s="16" t="s">
        <v>14</v>
      </c>
    </row>
    <row r="640" s="2" customFormat="1" ht="6.96" customHeight="1">
      <c r="A640" s="37"/>
      <c r="B640" s="58"/>
      <c r="C640" s="59"/>
      <c r="D640" s="59"/>
      <c r="E640" s="59"/>
      <c r="F640" s="59"/>
      <c r="G640" s="59"/>
      <c r="H640" s="59"/>
      <c r="I640" s="59"/>
      <c r="J640" s="59"/>
      <c r="K640" s="59"/>
      <c r="L640" s="43"/>
      <c r="M640" s="37"/>
      <c r="O640" s="37"/>
      <c r="P640" s="37"/>
      <c r="Q640" s="37"/>
      <c r="R640" s="37"/>
      <c r="S640" s="37"/>
      <c r="T640" s="37"/>
      <c r="U640" s="37"/>
      <c r="V640" s="37"/>
      <c r="W640" s="37"/>
      <c r="X640" s="37"/>
      <c r="Y640" s="37"/>
      <c r="Z640" s="37"/>
      <c r="AA640" s="37"/>
      <c r="AB640" s="37"/>
      <c r="AC640" s="37"/>
      <c r="AD640" s="37"/>
      <c r="AE640" s="37"/>
    </row>
  </sheetData>
  <sheetProtection sheet="1" autoFilter="0" formatColumns="0" formatRows="0" objects="1" scenarios="1" spinCount="100000" saltValue="aFTAjydoedqQn89ETgOom92IJbZB6B6hmg70/SfH2RfGoQ2nttIely2Kvm+wLF/ASduNRCDhtYTq9EfDo8v17w==" hashValue="BFtelF+weKMIQCx56fkYfAxQGzlSRgR5zt0t01VKVcUXGNPCQryqiqLLpn5D+gVZqZVYhvOfk3IwZ5T8RBwMZQ==" algorithmName="SHA-512" password="CC35"/>
  <autoFilter ref="C88:K639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hyperlinks>
    <hyperlink ref="F93" r:id="rId1" display="https://podminky.urs.cz/item/CS_URS_2023_01/871313121"/>
    <hyperlink ref="F98" r:id="rId2" display="https://podminky.urs.cz/item/CS_URS_2023_01/895270012"/>
    <hyperlink ref="F101" r:id="rId3" display="https://podminky.urs.cz/item/CS_URS_2023_01/899102112"/>
    <hyperlink ref="F106" r:id="rId4" display="https://podminky.urs.cz/item/CS_URS_2023_01/899623141"/>
    <hyperlink ref="F110" r:id="rId5" display="https://podminky.urs.cz/item/CS_URS_2023_01/111251101"/>
    <hyperlink ref="F116" r:id="rId6" display="https://podminky.urs.cz/item/CS_URS_2023_01/111209111"/>
    <hyperlink ref="F122" r:id="rId7" display="https://podminky.urs.cz/item/CS_URS_2023_01/112151112"/>
    <hyperlink ref="F128" r:id="rId8" display="https://podminky.urs.cz/item/CS_URS_2023_01/112151114"/>
    <hyperlink ref="F134" r:id="rId9" display="https://podminky.urs.cz/item/CS_URS_2023_01/112251101"/>
    <hyperlink ref="F140" r:id="rId10" display="https://podminky.urs.cz/item/CS_URS_2023_01/112251102"/>
    <hyperlink ref="F146" r:id="rId11" display="https://podminky.urs.cz/item/CS_URS_2023_01/119001101"/>
    <hyperlink ref="F152" r:id="rId12" display="https://podminky.urs.cz/item/CS_URS_2023_01/121151113"/>
    <hyperlink ref="F158" r:id="rId13" display="https://podminky.urs.cz/item/CS_URS_2023_01/122252205"/>
    <hyperlink ref="F164" r:id="rId14" display="https://podminky.urs.cz/item/CS_URS_2023_01/132251103"/>
    <hyperlink ref="F167" r:id="rId15" display="https://podminky.urs.cz/item/CS_URS_2023_01/132251251"/>
    <hyperlink ref="F170" r:id="rId16" display="https://podminky.urs.cz/item/CS_URS_2023_01/133251101"/>
    <hyperlink ref="F173" r:id="rId17" display="https://podminky.urs.cz/item/CS_URS_2023_01/162351104"/>
    <hyperlink ref="F180" r:id="rId18" display="https://podminky.urs.cz/item/CS_URS_2023_01/162201401"/>
    <hyperlink ref="F186" r:id="rId19" display="https://podminky.urs.cz/item/CS_URS_2023_01/162201402"/>
    <hyperlink ref="F192" r:id="rId20" display="https://podminky.urs.cz/item/CS_URS_2023_01/162201411"/>
    <hyperlink ref="F198" r:id="rId21" display="https://podminky.urs.cz/item/CS_URS_2023_01/162201412"/>
    <hyperlink ref="F204" r:id="rId22" display="https://podminky.urs.cz/item/CS_URS_2023_01/162201421"/>
    <hyperlink ref="F210" r:id="rId23" display="https://podminky.urs.cz/item/CS_URS_2023_01/162201422"/>
    <hyperlink ref="F216" r:id="rId24" display="https://podminky.urs.cz/item/CS_URS_2023_01/162301931"/>
    <hyperlink ref="F222" r:id="rId25" display="https://podminky.urs.cz/item/CS_URS_2023_01/162301932"/>
    <hyperlink ref="F228" r:id="rId26" display="https://podminky.urs.cz/item/CS_URS_2023_01/162301951"/>
    <hyperlink ref="F234" r:id="rId27" display="https://podminky.urs.cz/item/CS_URS_2023_01/162301952"/>
    <hyperlink ref="F240" r:id="rId28" display="https://podminky.urs.cz/item/CS_URS_2023_01/162301971"/>
    <hyperlink ref="F246" r:id="rId29" display="https://podminky.urs.cz/item/CS_URS_2023_01/162301972"/>
    <hyperlink ref="F252" r:id="rId30" display="https://podminky.urs.cz/item/CS_URS_2023_01/162751117"/>
    <hyperlink ref="F259" r:id="rId31" display="https://podminky.urs.cz/item/CS_URS_2023_01/162751119"/>
    <hyperlink ref="F265" r:id="rId32" display="https://podminky.urs.cz/item/CS_URS_2023_01/167151111"/>
    <hyperlink ref="F272" r:id="rId33" display="https://podminky.urs.cz/item/CS_URS_2023_01/171151103"/>
    <hyperlink ref="F284" r:id="rId34" display="https://podminky.urs.cz/item/CS_URS_2023_01/171251201"/>
    <hyperlink ref="F291" r:id="rId35" display="https://podminky.urs.cz/item/CS_URS_2023_01/997221873"/>
    <hyperlink ref="F299" r:id="rId36" display="https://podminky.urs.cz/item/CS_URS_2023_01/174151101"/>
    <hyperlink ref="F304" r:id="rId37" display="https://podminky.urs.cz/item/CS_URS_2023_01/175111101"/>
    <hyperlink ref="F307" r:id="rId38" display="https://podminky.urs.cz/item/CS_URS_2023_01/181351103"/>
    <hyperlink ref="F313" r:id="rId39" display="https://podminky.urs.cz/item/CS_URS_2023_01/181411131"/>
    <hyperlink ref="F319" r:id="rId40" display="https://podminky.urs.cz/item/CS_URS_2023_01/181411132"/>
    <hyperlink ref="F330" r:id="rId41" display="https://podminky.urs.cz/item/CS_URS_2023_01/181951113"/>
    <hyperlink ref="F336" r:id="rId42" display="https://podminky.urs.cz/item/CS_URS_2023_01/182151111"/>
    <hyperlink ref="F342" r:id="rId43" display="https://podminky.urs.cz/item/CS_URS_2023_01/182251101"/>
    <hyperlink ref="F348" r:id="rId44" display="https://podminky.urs.cz/item/CS_URS_2023_01/181351113"/>
    <hyperlink ref="F359" r:id="rId45" display="https://podminky.urs.cz/item/CS_URS_2023_01/184853512"/>
    <hyperlink ref="F365" r:id="rId46" display="https://podminky.urs.cz/item/CS_URS_2023_01/184813522"/>
    <hyperlink ref="F371" r:id="rId47" display="https://podminky.urs.cz/item/CS_URS_2023_01/460281113"/>
    <hyperlink ref="F375" r:id="rId48" display="https://podminky.urs.cz/item/CS_URS_2023_01/211571111"/>
    <hyperlink ref="F378" r:id="rId49" display="https://podminky.urs.cz/item/CS_URS_2023_01/212755218"/>
    <hyperlink ref="F381" r:id="rId50" display="https://podminky.urs.cz/item/CS_URS_2023_01/274313611"/>
    <hyperlink ref="F388" r:id="rId51" display="https://podminky.urs.cz/item/CS_URS_2023_01/465513227"/>
    <hyperlink ref="F401" r:id="rId52" display="https://podminky.urs.cz/item/CS_URS_2023_01/451573111"/>
    <hyperlink ref="F404" r:id="rId53" display="https://podminky.urs.cz/item/CS_URS_2023_01/452111111"/>
    <hyperlink ref="F410" r:id="rId54" display="https://podminky.urs.cz/item/CS_URS_2023_01/460161882"/>
    <hyperlink ref="F416" r:id="rId55" display="https://podminky.urs.cz/item/CS_URS_2023_01/460281111"/>
    <hyperlink ref="F422" r:id="rId56" display="https://podminky.urs.cz/item/CS_URS_2023_01/460400121"/>
    <hyperlink ref="F428" r:id="rId57" display="https://podminky.urs.cz/item/CS_URS_2023_01/460661318"/>
    <hyperlink ref="F439" r:id="rId58" display="https://podminky.urs.cz/item/CS_URS_2023_01/460791116"/>
    <hyperlink ref="F447" r:id="rId59" display="https://podminky.urs.cz/item/CS_URS_2023_01/460431912"/>
    <hyperlink ref="F464" r:id="rId60" display="https://podminky.urs.cz/item/CS_URS_2023_01/561061121"/>
    <hyperlink ref="F475" r:id="rId61" display="https://podminky.urs.cz/item/CS_URS_2023_01/564752111"/>
    <hyperlink ref="F481" r:id="rId62" display="https://podminky.urs.cz/item/CS_URS_2023_01/564761111"/>
    <hyperlink ref="F487" r:id="rId63" display="https://podminky.urs.cz/item/CS_URS_2023_01/564851111"/>
    <hyperlink ref="F493" r:id="rId64" display="https://podminky.urs.cz/item/CS_URS_2023_01/564861111"/>
    <hyperlink ref="F499" r:id="rId65" display="https://podminky.urs.cz/item/CS_URS_2023_01/565155111"/>
    <hyperlink ref="F506" r:id="rId66" display="https://podminky.urs.cz/item/CS_URS_2023_01/569231111"/>
    <hyperlink ref="F512" r:id="rId67" display="https://podminky.urs.cz/item/CS_URS_2023_01/569511111"/>
    <hyperlink ref="F518" r:id="rId68" display="https://podminky.urs.cz/item/CS_URS_2023_01/569903311"/>
    <hyperlink ref="F524" r:id="rId69" display="https://podminky.urs.cz/item/CS_URS_2023_01/571907111"/>
    <hyperlink ref="F530" r:id="rId70" display="https://podminky.urs.cz/item/CS_URS_2023_01/573191111"/>
    <hyperlink ref="F536" r:id="rId71" display="https://podminky.urs.cz/item/CS_URS_2023_01/573231106"/>
    <hyperlink ref="F542" r:id="rId72" display="https://podminky.urs.cz/item/CS_URS_2023_01/577144111"/>
    <hyperlink ref="F555" r:id="rId73" display="https://podminky.urs.cz/item/CS_URS_2023_01/628631211"/>
    <hyperlink ref="F561" r:id="rId74" display="https://podminky.urs.cz/item/CS_URS_2023_01/912211111"/>
    <hyperlink ref="F566" r:id="rId75" display="https://podminky.urs.cz/item/CS_URS_2023_01/916111113"/>
    <hyperlink ref="F577" r:id="rId76" display="https://podminky.urs.cz/item/CS_URS_2023_01/919124121"/>
    <hyperlink ref="F583" r:id="rId77" display="https://podminky.urs.cz/item/CS_URS_2023_01/919731122"/>
    <hyperlink ref="F589" r:id="rId78" display="https://podminky.urs.cz/item/CS_URS_2023_01/935113112"/>
    <hyperlink ref="F600" r:id="rId79" display="https://podminky.urs.cz/item/CS_URS_2023_01/966006132"/>
    <hyperlink ref="F603" r:id="rId80" display="https://podminky.urs.cz/item/CS_URS_2023_01/966006211"/>
    <hyperlink ref="F607" r:id="rId81" display="https://podminky.urs.cz/item/CS_URS_2023_01/997013811"/>
    <hyperlink ref="F614" r:id="rId82" display="https://podminky.urs.cz/item/CS_URS_2023_01/997221611"/>
    <hyperlink ref="F625" r:id="rId83" display="https://podminky.urs.cz/item/CS_URS_2023_01/997321511"/>
    <hyperlink ref="F630" r:id="rId84" display="https://podminky.urs.cz/item/CS_URS_2023_01/997321519"/>
    <hyperlink ref="F636" r:id="rId85" display="https://podminky.urs.cz/item/CS_URS_2023_01/998225111"/>
    <hyperlink ref="F639" r:id="rId86" display="https://podminky.urs.cz/item/CS_URS_2023_01/998225193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87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90</v>
      </c>
      <c r="AZ2" s="127" t="s">
        <v>265</v>
      </c>
      <c r="BA2" s="127" t="s">
        <v>265</v>
      </c>
      <c r="BB2" s="127" t="s">
        <v>19</v>
      </c>
      <c r="BC2" s="127" t="s">
        <v>1288</v>
      </c>
      <c r="BD2" s="127" t="s">
        <v>96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9"/>
      <c r="AT3" s="16" t="s">
        <v>76</v>
      </c>
      <c r="AZ3" s="127" t="s">
        <v>94</v>
      </c>
      <c r="BA3" s="127" t="s">
        <v>94</v>
      </c>
      <c r="BB3" s="127" t="s">
        <v>19</v>
      </c>
      <c r="BC3" s="127" t="s">
        <v>1289</v>
      </c>
      <c r="BD3" s="127" t="s">
        <v>96</v>
      </c>
    </row>
    <row r="4" s="1" customFormat="1" ht="24.96" customHeight="1">
      <c r="B4" s="19"/>
      <c r="D4" s="130" t="s">
        <v>99</v>
      </c>
      <c r="L4" s="19"/>
      <c r="M4" s="131" t="s">
        <v>10</v>
      </c>
      <c r="AT4" s="16" t="s">
        <v>4</v>
      </c>
      <c r="AZ4" s="127" t="s">
        <v>389</v>
      </c>
      <c r="BA4" s="127" t="s">
        <v>389</v>
      </c>
      <c r="BB4" s="127" t="s">
        <v>19</v>
      </c>
      <c r="BC4" s="127" t="s">
        <v>228</v>
      </c>
      <c r="BD4" s="127" t="s">
        <v>96</v>
      </c>
    </row>
    <row r="5" s="1" customFormat="1" ht="6.96" customHeight="1">
      <c r="B5" s="19"/>
      <c r="L5" s="19"/>
      <c r="AZ5" s="127" t="s">
        <v>397</v>
      </c>
      <c r="BA5" s="127" t="s">
        <v>397</v>
      </c>
      <c r="BB5" s="127" t="s">
        <v>19</v>
      </c>
      <c r="BC5" s="127" t="s">
        <v>228</v>
      </c>
      <c r="BD5" s="127" t="s">
        <v>96</v>
      </c>
    </row>
    <row r="6" s="1" customFormat="1" ht="12" customHeight="1">
      <c r="B6" s="19"/>
      <c r="D6" s="132" t="s">
        <v>16</v>
      </c>
      <c r="L6" s="19"/>
      <c r="AZ6" s="127" t="s">
        <v>1290</v>
      </c>
      <c r="BA6" s="127" t="s">
        <v>1290</v>
      </c>
      <c r="BB6" s="127" t="s">
        <v>19</v>
      </c>
      <c r="BC6" s="127" t="s">
        <v>1291</v>
      </c>
      <c r="BD6" s="127" t="s">
        <v>96</v>
      </c>
    </row>
    <row r="7" s="1" customFormat="1" ht="16.5" customHeight="1">
      <c r="B7" s="19"/>
      <c r="E7" s="133" t="str">
        <f>'Rekapitulace stavby'!K6</f>
        <v>Polní cesty Lhota u Dobrušky</v>
      </c>
      <c r="F7" s="132"/>
      <c r="G7" s="132"/>
      <c r="H7" s="132"/>
      <c r="L7" s="19"/>
      <c r="AZ7" s="127" t="s">
        <v>112</v>
      </c>
      <c r="BA7" s="127" t="s">
        <v>112</v>
      </c>
      <c r="BB7" s="127" t="s">
        <v>19</v>
      </c>
      <c r="BC7" s="127" t="s">
        <v>1292</v>
      </c>
      <c r="BD7" s="127" t="s">
        <v>96</v>
      </c>
    </row>
    <row r="8" s="2" customFormat="1" ht="12" customHeight="1">
      <c r="A8" s="37"/>
      <c r="B8" s="43"/>
      <c r="C8" s="37"/>
      <c r="D8" s="132" t="s">
        <v>108</v>
      </c>
      <c r="E8" s="37"/>
      <c r="F8" s="37"/>
      <c r="G8" s="37"/>
      <c r="H8" s="37"/>
      <c r="I8" s="37"/>
      <c r="J8" s="37"/>
      <c r="K8" s="37"/>
      <c r="L8" s="13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Z8" s="127" t="s">
        <v>473</v>
      </c>
      <c r="BA8" s="127" t="s">
        <v>473</v>
      </c>
      <c r="BB8" s="127" t="s">
        <v>19</v>
      </c>
      <c r="BC8" s="127" t="s">
        <v>1292</v>
      </c>
      <c r="BD8" s="127" t="s">
        <v>96</v>
      </c>
    </row>
    <row r="9" s="2" customFormat="1" ht="16.5" customHeight="1">
      <c r="A9" s="37"/>
      <c r="B9" s="43"/>
      <c r="C9" s="37"/>
      <c r="D9" s="37"/>
      <c r="E9" s="135" t="s">
        <v>1293</v>
      </c>
      <c r="F9" s="37"/>
      <c r="G9" s="37"/>
      <c r="H9" s="37"/>
      <c r="I9" s="37"/>
      <c r="J9" s="37"/>
      <c r="K9" s="37"/>
      <c r="L9" s="13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Z9" s="127" t="s">
        <v>499</v>
      </c>
      <c r="BA9" s="127" t="s">
        <v>499</v>
      </c>
      <c r="BB9" s="127" t="s">
        <v>19</v>
      </c>
      <c r="BC9" s="127" t="s">
        <v>1289</v>
      </c>
      <c r="BD9" s="127" t="s">
        <v>96</v>
      </c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Z10" s="127" t="s">
        <v>628</v>
      </c>
      <c r="BA10" s="127" t="s">
        <v>628</v>
      </c>
      <c r="BB10" s="127" t="s">
        <v>19</v>
      </c>
      <c r="BC10" s="127" t="s">
        <v>1294</v>
      </c>
      <c r="BD10" s="127" t="s">
        <v>96</v>
      </c>
    </row>
    <row r="11" s="2" customFormat="1" ht="12" customHeight="1">
      <c r="A11" s="37"/>
      <c r="B11" s="43"/>
      <c r="C11" s="37"/>
      <c r="D11" s="132" t="s">
        <v>18</v>
      </c>
      <c r="E11" s="37"/>
      <c r="F11" s="136" t="s">
        <v>19</v>
      </c>
      <c r="G11" s="37"/>
      <c r="H11" s="37"/>
      <c r="I11" s="132" t="s">
        <v>20</v>
      </c>
      <c r="J11" s="136" t="s">
        <v>19</v>
      </c>
      <c r="K11" s="37"/>
      <c r="L11" s="13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Z11" s="127" t="s">
        <v>639</v>
      </c>
      <c r="BA11" s="127" t="s">
        <v>639</v>
      </c>
      <c r="BB11" s="127" t="s">
        <v>19</v>
      </c>
      <c r="BC11" s="127" t="s">
        <v>1294</v>
      </c>
      <c r="BD11" s="127" t="s">
        <v>96</v>
      </c>
    </row>
    <row r="12" s="2" customFormat="1" ht="12" customHeight="1">
      <c r="A12" s="37"/>
      <c r="B12" s="43"/>
      <c r="C12" s="37"/>
      <c r="D12" s="132" t="s">
        <v>21</v>
      </c>
      <c r="E12" s="37"/>
      <c r="F12" s="136" t="s">
        <v>22</v>
      </c>
      <c r="G12" s="37"/>
      <c r="H12" s="37"/>
      <c r="I12" s="132" t="s">
        <v>23</v>
      </c>
      <c r="J12" s="137" t="str">
        <f>'Rekapitulace stavby'!AN8</f>
        <v>2. 3. 2023</v>
      </c>
      <c r="K12" s="37"/>
      <c r="L12" s="13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Z12" s="127" t="s">
        <v>115</v>
      </c>
      <c r="BA12" s="127" t="s">
        <v>115</v>
      </c>
      <c r="BB12" s="127" t="s">
        <v>19</v>
      </c>
      <c r="BC12" s="127" t="s">
        <v>798</v>
      </c>
      <c r="BD12" s="127" t="s">
        <v>96</v>
      </c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Z13" s="127" t="s">
        <v>117</v>
      </c>
      <c r="BA13" s="127" t="s">
        <v>117</v>
      </c>
      <c r="BB13" s="127" t="s">
        <v>19</v>
      </c>
      <c r="BC13" s="127" t="s">
        <v>175</v>
      </c>
      <c r="BD13" s="127" t="s">
        <v>96</v>
      </c>
    </row>
    <row r="14" s="2" customFormat="1" ht="12" customHeight="1">
      <c r="A14" s="37"/>
      <c r="B14" s="43"/>
      <c r="C14" s="37"/>
      <c r="D14" s="132" t="s">
        <v>25</v>
      </c>
      <c r="E14" s="37"/>
      <c r="F14" s="37"/>
      <c r="G14" s="37"/>
      <c r="H14" s="37"/>
      <c r="I14" s="132" t="s">
        <v>26</v>
      </c>
      <c r="J14" s="136" t="s">
        <v>19</v>
      </c>
      <c r="K14" s="37"/>
      <c r="L14" s="13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Z14" s="127" t="s">
        <v>1191</v>
      </c>
      <c r="BA14" s="127" t="s">
        <v>1191</v>
      </c>
      <c r="BB14" s="127" t="s">
        <v>19</v>
      </c>
      <c r="BC14" s="127" t="s">
        <v>1295</v>
      </c>
      <c r="BD14" s="127" t="s">
        <v>96</v>
      </c>
    </row>
    <row r="15" s="2" customFormat="1" ht="18" customHeight="1">
      <c r="A15" s="37"/>
      <c r="B15" s="43"/>
      <c r="C15" s="37"/>
      <c r="D15" s="37"/>
      <c r="E15" s="136" t="s">
        <v>27</v>
      </c>
      <c r="F15" s="37"/>
      <c r="G15" s="37"/>
      <c r="H15" s="37"/>
      <c r="I15" s="132" t="s">
        <v>28</v>
      </c>
      <c r="J15" s="136" t="s">
        <v>19</v>
      </c>
      <c r="K15" s="37"/>
      <c r="L15" s="13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2" t="s">
        <v>29</v>
      </c>
      <c r="E17" s="37"/>
      <c r="F17" s="37"/>
      <c r="G17" s="37"/>
      <c r="H17" s="37"/>
      <c r="I17" s="132" t="s">
        <v>26</v>
      </c>
      <c r="J17" s="32" t="str">
        <f>'Rekapitulace stavby'!AN13</f>
        <v>Vyplň údaj</v>
      </c>
      <c r="K17" s="37"/>
      <c r="L17" s="13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6"/>
      <c r="G18" s="136"/>
      <c r="H18" s="136"/>
      <c r="I18" s="132" t="s">
        <v>28</v>
      </c>
      <c r="J18" s="32" t="str">
        <f>'Rekapitulace stavby'!AN14</f>
        <v>Vyplň údaj</v>
      </c>
      <c r="K18" s="37"/>
      <c r="L18" s="13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2" t="s">
        <v>31</v>
      </c>
      <c r="E20" s="37"/>
      <c r="F20" s="37"/>
      <c r="G20" s="37"/>
      <c r="H20" s="37"/>
      <c r="I20" s="132" t="s">
        <v>26</v>
      </c>
      <c r="J20" s="136" t="s">
        <v>32</v>
      </c>
      <c r="K20" s="37"/>
      <c r="L20" s="13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6" t="s">
        <v>33</v>
      </c>
      <c r="F21" s="37"/>
      <c r="G21" s="37"/>
      <c r="H21" s="37"/>
      <c r="I21" s="132" t="s">
        <v>28</v>
      </c>
      <c r="J21" s="136" t="s">
        <v>34</v>
      </c>
      <c r="K21" s="37"/>
      <c r="L21" s="13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2" t="s">
        <v>36</v>
      </c>
      <c r="E23" s="37"/>
      <c r="F23" s="37"/>
      <c r="G23" s="37"/>
      <c r="H23" s="37"/>
      <c r="I23" s="132" t="s">
        <v>26</v>
      </c>
      <c r="J23" s="136" t="s">
        <v>37</v>
      </c>
      <c r="K23" s="37"/>
      <c r="L23" s="13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6" t="s">
        <v>38</v>
      </c>
      <c r="F24" s="37"/>
      <c r="G24" s="37"/>
      <c r="H24" s="37"/>
      <c r="I24" s="132" t="s">
        <v>28</v>
      </c>
      <c r="J24" s="136" t="s">
        <v>39</v>
      </c>
      <c r="K24" s="37"/>
      <c r="L24" s="13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2" t="s">
        <v>40</v>
      </c>
      <c r="E26" s="37"/>
      <c r="F26" s="37"/>
      <c r="G26" s="37"/>
      <c r="H26" s="37"/>
      <c r="I26" s="37"/>
      <c r="J26" s="37"/>
      <c r="K26" s="37"/>
      <c r="L26" s="13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2"/>
      <c r="E29" s="142"/>
      <c r="F29" s="142"/>
      <c r="G29" s="142"/>
      <c r="H29" s="142"/>
      <c r="I29" s="142"/>
      <c r="J29" s="142"/>
      <c r="K29" s="142"/>
      <c r="L29" s="13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3" t="s">
        <v>42</v>
      </c>
      <c r="E30" s="37"/>
      <c r="F30" s="37"/>
      <c r="G30" s="37"/>
      <c r="H30" s="37"/>
      <c r="I30" s="37"/>
      <c r="J30" s="144">
        <f>ROUND(J86, 2)</f>
        <v>0</v>
      </c>
      <c r="K30" s="37"/>
      <c r="L30" s="13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2"/>
      <c r="E31" s="142"/>
      <c r="F31" s="142"/>
      <c r="G31" s="142"/>
      <c r="H31" s="142"/>
      <c r="I31" s="142"/>
      <c r="J31" s="142"/>
      <c r="K31" s="142"/>
      <c r="L31" s="13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5" t="s">
        <v>44</v>
      </c>
      <c r="G32" s="37"/>
      <c r="H32" s="37"/>
      <c r="I32" s="145" t="s">
        <v>43</v>
      </c>
      <c r="J32" s="145" t="s">
        <v>45</v>
      </c>
      <c r="K32" s="37"/>
      <c r="L32" s="13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6" t="s">
        <v>46</v>
      </c>
      <c r="E33" s="132" t="s">
        <v>47</v>
      </c>
      <c r="F33" s="147">
        <f>ROUND((SUM(BE86:BE484)),  2)</f>
        <v>0</v>
      </c>
      <c r="G33" s="37"/>
      <c r="H33" s="37"/>
      <c r="I33" s="148">
        <v>0.20999999999999999</v>
      </c>
      <c r="J33" s="147">
        <f>ROUND(((SUM(BE86:BE484))*I33),  2)</f>
        <v>0</v>
      </c>
      <c r="K33" s="37"/>
      <c r="L33" s="13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2" t="s">
        <v>48</v>
      </c>
      <c r="F34" s="147">
        <f>ROUND((SUM(BF86:BF484)),  2)</f>
        <v>0</v>
      </c>
      <c r="G34" s="37"/>
      <c r="H34" s="37"/>
      <c r="I34" s="148">
        <v>0.14999999999999999</v>
      </c>
      <c r="J34" s="147">
        <f>ROUND(((SUM(BF86:BF484))*I34),  2)</f>
        <v>0</v>
      </c>
      <c r="K34" s="37"/>
      <c r="L34" s="13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2" t="s">
        <v>49</v>
      </c>
      <c r="F35" s="147">
        <f>ROUND((SUM(BG86:BG484)),  2)</f>
        <v>0</v>
      </c>
      <c r="G35" s="37"/>
      <c r="H35" s="37"/>
      <c r="I35" s="148">
        <v>0.20999999999999999</v>
      </c>
      <c r="J35" s="147">
        <f>0</f>
        <v>0</v>
      </c>
      <c r="K35" s="37"/>
      <c r="L35" s="13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2" t="s">
        <v>50</v>
      </c>
      <c r="F36" s="147">
        <f>ROUND((SUM(BH86:BH484)),  2)</f>
        <v>0</v>
      </c>
      <c r="G36" s="37"/>
      <c r="H36" s="37"/>
      <c r="I36" s="148">
        <v>0.14999999999999999</v>
      </c>
      <c r="J36" s="147">
        <f>0</f>
        <v>0</v>
      </c>
      <c r="K36" s="37"/>
      <c r="L36" s="13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2" t="s">
        <v>51</v>
      </c>
      <c r="F37" s="147">
        <f>ROUND((SUM(BI86:BI484)),  2)</f>
        <v>0</v>
      </c>
      <c r="G37" s="37"/>
      <c r="H37" s="37"/>
      <c r="I37" s="148">
        <v>0</v>
      </c>
      <c r="J37" s="147">
        <f>0</f>
        <v>0</v>
      </c>
      <c r="K37" s="37"/>
      <c r="L37" s="13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9"/>
      <c r="D39" s="150" t="s">
        <v>52</v>
      </c>
      <c r="E39" s="151"/>
      <c r="F39" s="151"/>
      <c r="G39" s="152" t="s">
        <v>53</v>
      </c>
      <c r="H39" s="153" t="s">
        <v>54</v>
      </c>
      <c r="I39" s="151"/>
      <c r="J39" s="154">
        <f>SUM(J30:J37)</f>
        <v>0</v>
      </c>
      <c r="K39" s="155"/>
      <c r="L39" s="13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121</v>
      </c>
      <c r="D45" s="39"/>
      <c r="E45" s="39"/>
      <c r="F45" s="39"/>
      <c r="G45" s="39"/>
      <c r="H45" s="39"/>
      <c r="I45" s="39"/>
      <c r="J45" s="39"/>
      <c r="K45" s="39"/>
      <c r="L45" s="134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4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4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60" t="str">
        <f>E7</f>
        <v>Polní cesty Lhota u Dobrušky</v>
      </c>
      <c r="F48" s="31"/>
      <c r="G48" s="31"/>
      <c r="H48" s="31"/>
      <c r="I48" s="39"/>
      <c r="J48" s="39"/>
      <c r="K48" s="39"/>
      <c r="L48" s="134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108</v>
      </c>
      <c r="D49" s="39"/>
      <c r="E49" s="39"/>
      <c r="F49" s="39"/>
      <c r="G49" s="39"/>
      <c r="H49" s="39"/>
      <c r="I49" s="39"/>
      <c r="J49" s="39"/>
      <c r="K49" s="39"/>
      <c r="L49" s="134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SO 103 - Polní cesta VPC 22</v>
      </c>
      <c r="F50" s="39"/>
      <c r="G50" s="39"/>
      <c r="H50" s="39"/>
      <c r="I50" s="39"/>
      <c r="J50" s="39"/>
      <c r="K50" s="39"/>
      <c r="L50" s="134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4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Lhota u Dobrušky</v>
      </c>
      <c r="G52" s="39"/>
      <c r="H52" s="39"/>
      <c r="I52" s="31" t="s">
        <v>23</v>
      </c>
      <c r="J52" s="71" t="str">
        <f>IF(J12="","",J12)</f>
        <v>2. 3. 2023</v>
      </c>
      <c r="K52" s="39"/>
      <c r="L52" s="134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4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Státní pozemkový úřad - Královehradecký kraj</v>
      </c>
      <c r="G54" s="39"/>
      <c r="H54" s="39"/>
      <c r="I54" s="31" t="s">
        <v>31</v>
      </c>
      <c r="J54" s="35" t="str">
        <f>E21</f>
        <v>APC SILNICE s.r.o.</v>
      </c>
      <c r="K54" s="39"/>
      <c r="L54" s="134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29</v>
      </c>
      <c r="D55" s="39"/>
      <c r="E55" s="39"/>
      <c r="F55" s="26" t="str">
        <f>IF(E18="","",E18)</f>
        <v>Vyplň údaj</v>
      </c>
      <c r="G55" s="39"/>
      <c r="H55" s="39"/>
      <c r="I55" s="31" t="s">
        <v>36</v>
      </c>
      <c r="J55" s="35" t="str">
        <f>E24</f>
        <v>TMI Building s.r.o.</v>
      </c>
      <c r="K55" s="39"/>
      <c r="L55" s="134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4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1" t="s">
        <v>122</v>
      </c>
      <c r="D57" s="162"/>
      <c r="E57" s="162"/>
      <c r="F57" s="162"/>
      <c r="G57" s="162"/>
      <c r="H57" s="162"/>
      <c r="I57" s="162"/>
      <c r="J57" s="163" t="s">
        <v>123</v>
      </c>
      <c r="K57" s="162"/>
      <c r="L57" s="134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4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4" t="s">
        <v>74</v>
      </c>
      <c r="D59" s="39"/>
      <c r="E59" s="39"/>
      <c r="F59" s="39"/>
      <c r="G59" s="39"/>
      <c r="H59" s="39"/>
      <c r="I59" s="39"/>
      <c r="J59" s="101">
        <f>J86</f>
        <v>0</v>
      </c>
      <c r="K59" s="39"/>
      <c r="L59" s="134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124</v>
      </c>
    </row>
    <row r="60" s="9" customFormat="1" ht="24.96" customHeight="1">
      <c r="A60" s="9"/>
      <c r="B60" s="165"/>
      <c r="C60" s="166"/>
      <c r="D60" s="167" t="s">
        <v>125</v>
      </c>
      <c r="E60" s="168"/>
      <c r="F60" s="168"/>
      <c r="G60" s="168"/>
      <c r="H60" s="168"/>
      <c r="I60" s="168"/>
      <c r="J60" s="169">
        <f>J87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5"/>
      <c r="C61" s="166"/>
      <c r="D61" s="167" t="s">
        <v>126</v>
      </c>
      <c r="E61" s="168"/>
      <c r="F61" s="168"/>
      <c r="G61" s="168"/>
      <c r="H61" s="168"/>
      <c r="I61" s="168"/>
      <c r="J61" s="169">
        <f>J331</f>
        <v>0</v>
      </c>
      <c r="K61" s="166"/>
      <c r="L61" s="170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9" customFormat="1" ht="24.96" customHeight="1">
      <c r="A62" s="9"/>
      <c r="B62" s="165"/>
      <c r="C62" s="166"/>
      <c r="D62" s="167" t="s">
        <v>127</v>
      </c>
      <c r="E62" s="168"/>
      <c r="F62" s="168"/>
      <c r="G62" s="168"/>
      <c r="H62" s="168"/>
      <c r="I62" s="168"/>
      <c r="J62" s="169">
        <f>J338</f>
        <v>0</v>
      </c>
      <c r="K62" s="166"/>
      <c r="L62" s="170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9" customFormat="1" ht="24.96" customHeight="1">
      <c r="A63" s="9"/>
      <c r="B63" s="165"/>
      <c r="C63" s="166"/>
      <c r="D63" s="167" t="s">
        <v>129</v>
      </c>
      <c r="E63" s="168"/>
      <c r="F63" s="168"/>
      <c r="G63" s="168"/>
      <c r="H63" s="168"/>
      <c r="I63" s="168"/>
      <c r="J63" s="169">
        <f>J351</f>
        <v>0</v>
      </c>
      <c r="K63" s="166"/>
      <c r="L63" s="170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9" customFormat="1" ht="24.96" customHeight="1">
      <c r="A64" s="9"/>
      <c r="B64" s="165"/>
      <c r="C64" s="166"/>
      <c r="D64" s="167" t="s">
        <v>131</v>
      </c>
      <c r="E64" s="168"/>
      <c r="F64" s="168"/>
      <c r="G64" s="168"/>
      <c r="H64" s="168"/>
      <c r="I64" s="168"/>
      <c r="J64" s="169">
        <f>J404</f>
        <v>0</v>
      </c>
      <c r="K64" s="166"/>
      <c r="L64" s="17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65"/>
      <c r="C65" s="166"/>
      <c r="D65" s="167" t="s">
        <v>132</v>
      </c>
      <c r="E65" s="168"/>
      <c r="F65" s="168"/>
      <c r="G65" s="168"/>
      <c r="H65" s="168"/>
      <c r="I65" s="168"/>
      <c r="J65" s="169">
        <f>J448</f>
        <v>0</v>
      </c>
      <c r="K65" s="166"/>
      <c r="L65" s="170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65"/>
      <c r="C66" s="166"/>
      <c r="D66" s="167" t="s">
        <v>133</v>
      </c>
      <c r="E66" s="168"/>
      <c r="F66" s="168"/>
      <c r="G66" s="168"/>
      <c r="H66" s="168"/>
      <c r="I66" s="168"/>
      <c r="J66" s="169">
        <f>J478</f>
        <v>0</v>
      </c>
      <c r="K66" s="166"/>
      <c r="L66" s="170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2" customFormat="1" ht="21.84" customHeight="1">
      <c r="A67" s="37"/>
      <c r="B67" s="38"/>
      <c r="C67" s="39"/>
      <c r="D67" s="39"/>
      <c r="E67" s="39"/>
      <c r="F67" s="39"/>
      <c r="G67" s="39"/>
      <c r="H67" s="39"/>
      <c r="I67" s="39"/>
      <c r="J67" s="39"/>
      <c r="K67" s="39"/>
      <c r="L67" s="134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="2" customFormat="1" ht="6.96" customHeight="1">
      <c r="A68" s="37"/>
      <c r="B68" s="58"/>
      <c r="C68" s="59"/>
      <c r="D68" s="59"/>
      <c r="E68" s="59"/>
      <c r="F68" s="59"/>
      <c r="G68" s="59"/>
      <c r="H68" s="59"/>
      <c r="I68" s="59"/>
      <c r="J68" s="59"/>
      <c r="K68" s="59"/>
      <c r="L68" s="134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72" s="2" customFormat="1" ht="6.96" customHeight="1">
      <c r="A72" s="37"/>
      <c r="B72" s="60"/>
      <c r="C72" s="61"/>
      <c r="D72" s="61"/>
      <c r="E72" s="61"/>
      <c r="F72" s="61"/>
      <c r="G72" s="61"/>
      <c r="H72" s="61"/>
      <c r="I72" s="61"/>
      <c r="J72" s="61"/>
      <c r="K72" s="61"/>
      <c r="L72" s="134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24.96" customHeight="1">
      <c r="A73" s="37"/>
      <c r="B73" s="38"/>
      <c r="C73" s="22" t="s">
        <v>134</v>
      </c>
      <c r="D73" s="39"/>
      <c r="E73" s="39"/>
      <c r="F73" s="39"/>
      <c r="G73" s="39"/>
      <c r="H73" s="39"/>
      <c r="I73" s="39"/>
      <c r="J73" s="39"/>
      <c r="K73" s="39"/>
      <c r="L73" s="134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6.96" customHeight="1">
      <c r="A74" s="37"/>
      <c r="B74" s="38"/>
      <c r="C74" s="39"/>
      <c r="D74" s="39"/>
      <c r="E74" s="39"/>
      <c r="F74" s="39"/>
      <c r="G74" s="39"/>
      <c r="H74" s="39"/>
      <c r="I74" s="39"/>
      <c r="J74" s="39"/>
      <c r="K74" s="39"/>
      <c r="L74" s="134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2" customHeight="1">
      <c r="A75" s="37"/>
      <c r="B75" s="38"/>
      <c r="C75" s="31" t="s">
        <v>16</v>
      </c>
      <c r="D75" s="39"/>
      <c r="E75" s="39"/>
      <c r="F75" s="39"/>
      <c r="G75" s="39"/>
      <c r="H75" s="39"/>
      <c r="I75" s="39"/>
      <c r="J75" s="39"/>
      <c r="K75" s="39"/>
      <c r="L75" s="134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6.5" customHeight="1">
      <c r="A76" s="37"/>
      <c r="B76" s="38"/>
      <c r="C76" s="39"/>
      <c r="D76" s="39"/>
      <c r="E76" s="160" t="str">
        <f>E7</f>
        <v>Polní cesty Lhota u Dobrušky</v>
      </c>
      <c r="F76" s="31"/>
      <c r="G76" s="31"/>
      <c r="H76" s="31"/>
      <c r="I76" s="39"/>
      <c r="J76" s="39"/>
      <c r="K76" s="39"/>
      <c r="L76" s="13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2" customHeight="1">
      <c r="A77" s="37"/>
      <c r="B77" s="38"/>
      <c r="C77" s="31" t="s">
        <v>108</v>
      </c>
      <c r="D77" s="39"/>
      <c r="E77" s="39"/>
      <c r="F77" s="39"/>
      <c r="G77" s="39"/>
      <c r="H77" s="39"/>
      <c r="I77" s="39"/>
      <c r="J77" s="39"/>
      <c r="K77" s="39"/>
      <c r="L77" s="13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6.5" customHeight="1">
      <c r="A78" s="37"/>
      <c r="B78" s="38"/>
      <c r="C78" s="39"/>
      <c r="D78" s="39"/>
      <c r="E78" s="68" t="str">
        <f>E9</f>
        <v>SO 103 - Polní cesta VPC 22</v>
      </c>
      <c r="F78" s="39"/>
      <c r="G78" s="39"/>
      <c r="H78" s="39"/>
      <c r="I78" s="39"/>
      <c r="J78" s="39"/>
      <c r="K78" s="39"/>
      <c r="L78" s="134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6.96" customHeight="1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134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2" customHeight="1">
      <c r="A80" s="37"/>
      <c r="B80" s="38"/>
      <c r="C80" s="31" t="s">
        <v>21</v>
      </c>
      <c r="D80" s="39"/>
      <c r="E80" s="39"/>
      <c r="F80" s="26" t="str">
        <f>F12</f>
        <v>Lhota u Dobrušky</v>
      </c>
      <c r="G80" s="39"/>
      <c r="H80" s="39"/>
      <c r="I80" s="31" t="s">
        <v>23</v>
      </c>
      <c r="J80" s="71" t="str">
        <f>IF(J12="","",J12)</f>
        <v>2. 3. 2023</v>
      </c>
      <c r="K80" s="39"/>
      <c r="L80" s="134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6.96" customHeight="1">
      <c r="A81" s="37"/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13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5.15" customHeight="1">
      <c r="A82" s="37"/>
      <c r="B82" s="38"/>
      <c r="C82" s="31" t="s">
        <v>25</v>
      </c>
      <c r="D82" s="39"/>
      <c r="E82" s="39"/>
      <c r="F82" s="26" t="str">
        <f>E15</f>
        <v>Státní pozemkový úřad - Královehradecký kraj</v>
      </c>
      <c r="G82" s="39"/>
      <c r="H82" s="39"/>
      <c r="I82" s="31" t="s">
        <v>31</v>
      </c>
      <c r="J82" s="35" t="str">
        <f>E21</f>
        <v>APC SILNICE s.r.o.</v>
      </c>
      <c r="K82" s="39"/>
      <c r="L82" s="13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5.15" customHeight="1">
      <c r="A83" s="37"/>
      <c r="B83" s="38"/>
      <c r="C83" s="31" t="s">
        <v>29</v>
      </c>
      <c r="D83" s="39"/>
      <c r="E83" s="39"/>
      <c r="F83" s="26" t="str">
        <f>IF(E18="","",E18)</f>
        <v>Vyplň údaj</v>
      </c>
      <c r="G83" s="39"/>
      <c r="H83" s="39"/>
      <c r="I83" s="31" t="s">
        <v>36</v>
      </c>
      <c r="J83" s="35" t="str">
        <f>E24</f>
        <v>TMI Building s.r.o.</v>
      </c>
      <c r="K83" s="39"/>
      <c r="L83" s="13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0.32" customHeight="1">
      <c r="A84" s="37"/>
      <c r="B84" s="38"/>
      <c r="C84" s="39"/>
      <c r="D84" s="39"/>
      <c r="E84" s="39"/>
      <c r="F84" s="39"/>
      <c r="G84" s="39"/>
      <c r="H84" s="39"/>
      <c r="I84" s="39"/>
      <c r="J84" s="39"/>
      <c r="K84" s="39"/>
      <c r="L84" s="13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10" customFormat="1" ht="29.28" customHeight="1">
      <c r="A85" s="171"/>
      <c r="B85" s="172"/>
      <c r="C85" s="173" t="s">
        <v>135</v>
      </c>
      <c r="D85" s="174" t="s">
        <v>61</v>
      </c>
      <c r="E85" s="174" t="s">
        <v>57</v>
      </c>
      <c r="F85" s="174" t="s">
        <v>58</v>
      </c>
      <c r="G85" s="174" t="s">
        <v>136</v>
      </c>
      <c r="H85" s="174" t="s">
        <v>137</v>
      </c>
      <c r="I85" s="174" t="s">
        <v>138</v>
      </c>
      <c r="J85" s="174" t="s">
        <v>123</v>
      </c>
      <c r="K85" s="175" t="s">
        <v>139</v>
      </c>
      <c r="L85" s="176"/>
      <c r="M85" s="91" t="s">
        <v>19</v>
      </c>
      <c r="N85" s="92" t="s">
        <v>46</v>
      </c>
      <c r="O85" s="92" t="s">
        <v>140</v>
      </c>
      <c r="P85" s="92" t="s">
        <v>141</v>
      </c>
      <c r="Q85" s="92" t="s">
        <v>142</v>
      </c>
      <c r="R85" s="92" t="s">
        <v>143</v>
      </c>
      <c r="S85" s="92" t="s">
        <v>144</v>
      </c>
      <c r="T85" s="93" t="s">
        <v>145</v>
      </c>
      <c r="U85" s="171"/>
      <c r="V85" s="171"/>
      <c r="W85" s="171"/>
      <c r="X85" s="171"/>
      <c r="Y85" s="171"/>
      <c r="Z85" s="171"/>
      <c r="AA85" s="171"/>
      <c r="AB85" s="171"/>
      <c r="AC85" s="171"/>
      <c r="AD85" s="171"/>
      <c r="AE85" s="171"/>
    </row>
    <row r="86" s="2" customFormat="1" ht="22.8" customHeight="1">
      <c r="A86" s="37"/>
      <c r="B86" s="38"/>
      <c r="C86" s="98" t="s">
        <v>146</v>
      </c>
      <c r="D86" s="39"/>
      <c r="E86" s="39"/>
      <c r="F86" s="39"/>
      <c r="G86" s="39"/>
      <c r="H86" s="39"/>
      <c r="I86" s="39"/>
      <c r="J86" s="177">
        <f>BK86</f>
        <v>0</v>
      </c>
      <c r="K86" s="39"/>
      <c r="L86" s="43"/>
      <c r="M86" s="94"/>
      <c r="N86" s="178"/>
      <c r="O86" s="95"/>
      <c r="P86" s="179">
        <f>P87+P331+P338+P351+P404+P448+P478</f>
        <v>0</v>
      </c>
      <c r="Q86" s="95"/>
      <c r="R86" s="179">
        <f>R87+R331+R338+R351+R404+R448+R478</f>
        <v>2387.83016</v>
      </c>
      <c r="S86" s="95"/>
      <c r="T86" s="180">
        <f>T87+T331+T338+T351+T404+T448+T478</f>
        <v>14.651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T86" s="16" t="s">
        <v>75</v>
      </c>
      <c r="AU86" s="16" t="s">
        <v>124</v>
      </c>
      <c r="BK86" s="181">
        <f>BK87+BK331+BK338+BK351+BK404+BK448+BK478</f>
        <v>0</v>
      </c>
    </row>
    <row r="87" s="11" customFormat="1" ht="25.92" customHeight="1">
      <c r="A87" s="11"/>
      <c r="B87" s="182"/>
      <c r="C87" s="183"/>
      <c r="D87" s="184" t="s">
        <v>75</v>
      </c>
      <c r="E87" s="185" t="s">
        <v>14</v>
      </c>
      <c r="F87" s="185" t="s">
        <v>147</v>
      </c>
      <c r="G87" s="183"/>
      <c r="H87" s="183"/>
      <c r="I87" s="186"/>
      <c r="J87" s="187">
        <f>BK87</f>
        <v>0</v>
      </c>
      <c r="K87" s="183"/>
      <c r="L87" s="188"/>
      <c r="M87" s="189"/>
      <c r="N87" s="190"/>
      <c r="O87" s="190"/>
      <c r="P87" s="191">
        <f>SUM(P88:P330)</f>
        <v>0</v>
      </c>
      <c r="Q87" s="190"/>
      <c r="R87" s="191">
        <f>SUM(R88:R330)</f>
        <v>235.22303099999999</v>
      </c>
      <c r="S87" s="190"/>
      <c r="T87" s="192">
        <f>SUM(T88:T330)</f>
        <v>0</v>
      </c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R87" s="193" t="s">
        <v>148</v>
      </c>
      <c r="AT87" s="194" t="s">
        <v>75</v>
      </c>
      <c r="AU87" s="194" t="s">
        <v>76</v>
      </c>
      <c r="AY87" s="193" t="s">
        <v>149</v>
      </c>
      <c r="BK87" s="195">
        <f>SUM(BK88:BK330)</f>
        <v>0</v>
      </c>
    </row>
    <row r="88" s="2" customFormat="1" ht="24.15" customHeight="1">
      <c r="A88" s="37"/>
      <c r="B88" s="38"/>
      <c r="C88" s="196" t="s">
        <v>14</v>
      </c>
      <c r="D88" s="196" t="s">
        <v>150</v>
      </c>
      <c r="E88" s="197" t="s">
        <v>1296</v>
      </c>
      <c r="F88" s="198" t="s">
        <v>1297</v>
      </c>
      <c r="G88" s="199" t="s">
        <v>153</v>
      </c>
      <c r="H88" s="200">
        <v>500</v>
      </c>
      <c r="I88" s="201"/>
      <c r="J88" s="202">
        <f>ROUND(I88*H88,2)</f>
        <v>0</v>
      </c>
      <c r="K88" s="198" t="s">
        <v>154</v>
      </c>
      <c r="L88" s="43"/>
      <c r="M88" s="203" t="s">
        <v>19</v>
      </c>
      <c r="N88" s="204" t="s">
        <v>47</v>
      </c>
      <c r="O88" s="83"/>
      <c r="P88" s="205">
        <f>O88*H88</f>
        <v>0</v>
      </c>
      <c r="Q88" s="205">
        <v>0</v>
      </c>
      <c r="R88" s="205">
        <f>Q88*H88</f>
        <v>0</v>
      </c>
      <c r="S88" s="205">
        <v>0</v>
      </c>
      <c r="T88" s="206">
        <f>S88*H88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207" t="s">
        <v>148</v>
      </c>
      <c r="AT88" s="207" t="s">
        <v>150</v>
      </c>
      <c r="AU88" s="207" t="s">
        <v>14</v>
      </c>
      <c r="AY88" s="16" t="s">
        <v>149</v>
      </c>
      <c r="BE88" s="208">
        <f>IF(N88="základní",J88,0)</f>
        <v>0</v>
      </c>
      <c r="BF88" s="208">
        <f>IF(N88="snížená",J88,0)</f>
        <v>0</v>
      </c>
      <c r="BG88" s="208">
        <f>IF(N88="zákl. přenesená",J88,0)</f>
        <v>0</v>
      </c>
      <c r="BH88" s="208">
        <f>IF(N88="sníž. přenesená",J88,0)</f>
        <v>0</v>
      </c>
      <c r="BI88" s="208">
        <f>IF(N88="nulová",J88,0)</f>
        <v>0</v>
      </c>
      <c r="BJ88" s="16" t="s">
        <v>14</v>
      </c>
      <c r="BK88" s="208">
        <f>ROUND(I88*H88,2)</f>
        <v>0</v>
      </c>
      <c r="BL88" s="16" t="s">
        <v>148</v>
      </c>
      <c r="BM88" s="207" t="s">
        <v>1298</v>
      </c>
    </row>
    <row r="89" s="2" customFormat="1">
      <c r="A89" s="37"/>
      <c r="B89" s="38"/>
      <c r="C89" s="39"/>
      <c r="D89" s="209" t="s">
        <v>156</v>
      </c>
      <c r="E89" s="39"/>
      <c r="F89" s="210" t="s">
        <v>1299</v>
      </c>
      <c r="G89" s="39"/>
      <c r="H89" s="39"/>
      <c r="I89" s="211"/>
      <c r="J89" s="39"/>
      <c r="K89" s="39"/>
      <c r="L89" s="43"/>
      <c r="M89" s="212"/>
      <c r="N89" s="213"/>
      <c r="O89" s="83"/>
      <c r="P89" s="83"/>
      <c r="Q89" s="83"/>
      <c r="R89" s="83"/>
      <c r="S89" s="83"/>
      <c r="T89" s="84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T89" s="16" t="s">
        <v>156</v>
      </c>
      <c r="AU89" s="16" t="s">
        <v>14</v>
      </c>
    </row>
    <row r="90" s="2" customFormat="1">
      <c r="A90" s="37"/>
      <c r="B90" s="38"/>
      <c r="C90" s="39"/>
      <c r="D90" s="214" t="s">
        <v>158</v>
      </c>
      <c r="E90" s="39"/>
      <c r="F90" s="215" t="s">
        <v>1300</v>
      </c>
      <c r="G90" s="39"/>
      <c r="H90" s="39"/>
      <c r="I90" s="211"/>
      <c r="J90" s="39"/>
      <c r="K90" s="39"/>
      <c r="L90" s="43"/>
      <c r="M90" s="212"/>
      <c r="N90" s="213"/>
      <c r="O90" s="83"/>
      <c r="P90" s="83"/>
      <c r="Q90" s="83"/>
      <c r="R90" s="83"/>
      <c r="S90" s="83"/>
      <c r="T90" s="84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6" t="s">
        <v>158</v>
      </c>
      <c r="AU90" s="16" t="s">
        <v>14</v>
      </c>
    </row>
    <row r="91" s="12" customFormat="1">
      <c r="A91" s="12"/>
      <c r="B91" s="216"/>
      <c r="C91" s="217"/>
      <c r="D91" s="209" t="s">
        <v>160</v>
      </c>
      <c r="E91" s="218" t="s">
        <v>19</v>
      </c>
      <c r="F91" s="219" t="s">
        <v>575</v>
      </c>
      <c r="G91" s="217"/>
      <c r="H91" s="218" t="s">
        <v>19</v>
      </c>
      <c r="I91" s="220"/>
      <c r="J91" s="217"/>
      <c r="K91" s="217"/>
      <c r="L91" s="221"/>
      <c r="M91" s="222"/>
      <c r="N91" s="223"/>
      <c r="O91" s="223"/>
      <c r="P91" s="223"/>
      <c r="Q91" s="223"/>
      <c r="R91" s="223"/>
      <c r="S91" s="223"/>
      <c r="T91" s="224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T91" s="225" t="s">
        <v>160</v>
      </c>
      <c r="AU91" s="225" t="s">
        <v>14</v>
      </c>
      <c r="AV91" s="12" t="s">
        <v>14</v>
      </c>
      <c r="AW91" s="12" t="s">
        <v>35</v>
      </c>
      <c r="AX91" s="12" t="s">
        <v>76</v>
      </c>
      <c r="AY91" s="225" t="s">
        <v>149</v>
      </c>
    </row>
    <row r="92" s="13" customFormat="1">
      <c r="A92" s="13"/>
      <c r="B92" s="226"/>
      <c r="C92" s="227"/>
      <c r="D92" s="209" t="s">
        <v>160</v>
      </c>
      <c r="E92" s="228" t="s">
        <v>162</v>
      </c>
      <c r="F92" s="229" t="s">
        <v>1301</v>
      </c>
      <c r="G92" s="227"/>
      <c r="H92" s="230">
        <v>500</v>
      </c>
      <c r="I92" s="231"/>
      <c r="J92" s="227"/>
      <c r="K92" s="227"/>
      <c r="L92" s="232"/>
      <c r="M92" s="233"/>
      <c r="N92" s="234"/>
      <c r="O92" s="234"/>
      <c r="P92" s="234"/>
      <c r="Q92" s="234"/>
      <c r="R92" s="234"/>
      <c r="S92" s="234"/>
      <c r="T92" s="235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6" t="s">
        <v>160</v>
      </c>
      <c r="AU92" s="236" t="s">
        <v>14</v>
      </c>
      <c r="AV92" s="13" t="s">
        <v>96</v>
      </c>
      <c r="AW92" s="13" t="s">
        <v>35</v>
      </c>
      <c r="AX92" s="13" t="s">
        <v>76</v>
      </c>
      <c r="AY92" s="236" t="s">
        <v>149</v>
      </c>
    </row>
    <row r="93" s="13" customFormat="1">
      <c r="A93" s="13"/>
      <c r="B93" s="226"/>
      <c r="C93" s="227"/>
      <c r="D93" s="209" t="s">
        <v>160</v>
      </c>
      <c r="E93" s="228" t="s">
        <v>164</v>
      </c>
      <c r="F93" s="229" t="s">
        <v>165</v>
      </c>
      <c r="G93" s="227"/>
      <c r="H93" s="230">
        <v>500</v>
      </c>
      <c r="I93" s="231"/>
      <c r="J93" s="227"/>
      <c r="K93" s="227"/>
      <c r="L93" s="232"/>
      <c r="M93" s="233"/>
      <c r="N93" s="234"/>
      <c r="O93" s="234"/>
      <c r="P93" s="234"/>
      <c r="Q93" s="234"/>
      <c r="R93" s="234"/>
      <c r="S93" s="234"/>
      <c r="T93" s="235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6" t="s">
        <v>160</v>
      </c>
      <c r="AU93" s="236" t="s">
        <v>14</v>
      </c>
      <c r="AV93" s="13" t="s">
        <v>96</v>
      </c>
      <c r="AW93" s="13" t="s">
        <v>35</v>
      </c>
      <c r="AX93" s="13" t="s">
        <v>14</v>
      </c>
      <c r="AY93" s="236" t="s">
        <v>149</v>
      </c>
    </row>
    <row r="94" s="2" customFormat="1" ht="16.5" customHeight="1">
      <c r="A94" s="37"/>
      <c r="B94" s="38"/>
      <c r="C94" s="196" t="s">
        <v>96</v>
      </c>
      <c r="D94" s="196" t="s">
        <v>150</v>
      </c>
      <c r="E94" s="197" t="s">
        <v>166</v>
      </c>
      <c r="F94" s="198" t="s">
        <v>167</v>
      </c>
      <c r="G94" s="199" t="s">
        <v>153</v>
      </c>
      <c r="H94" s="200">
        <v>500</v>
      </c>
      <c r="I94" s="201"/>
      <c r="J94" s="202">
        <f>ROUND(I94*H94,2)</f>
        <v>0</v>
      </c>
      <c r="K94" s="198" t="s">
        <v>154</v>
      </c>
      <c r="L94" s="43"/>
      <c r="M94" s="203" t="s">
        <v>19</v>
      </c>
      <c r="N94" s="204" t="s">
        <v>47</v>
      </c>
      <c r="O94" s="83"/>
      <c r="P94" s="205">
        <f>O94*H94</f>
        <v>0</v>
      </c>
      <c r="Q94" s="205">
        <v>3.0000000000000001E-05</v>
      </c>
      <c r="R94" s="205">
        <f>Q94*H94</f>
        <v>0.015000000000000001</v>
      </c>
      <c r="S94" s="205">
        <v>0</v>
      </c>
      <c r="T94" s="206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07" t="s">
        <v>148</v>
      </c>
      <c r="AT94" s="207" t="s">
        <v>150</v>
      </c>
      <c r="AU94" s="207" t="s">
        <v>14</v>
      </c>
      <c r="AY94" s="16" t="s">
        <v>149</v>
      </c>
      <c r="BE94" s="208">
        <f>IF(N94="základní",J94,0)</f>
        <v>0</v>
      </c>
      <c r="BF94" s="208">
        <f>IF(N94="snížená",J94,0)</f>
        <v>0</v>
      </c>
      <c r="BG94" s="208">
        <f>IF(N94="zákl. přenesená",J94,0)</f>
        <v>0</v>
      </c>
      <c r="BH94" s="208">
        <f>IF(N94="sníž. přenesená",J94,0)</f>
        <v>0</v>
      </c>
      <c r="BI94" s="208">
        <f>IF(N94="nulová",J94,0)</f>
        <v>0</v>
      </c>
      <c r="BJ94" s="16" t="s">
        <v>14</v>
      </c>
      <c r="BK94" s="208">
        <f>ROUND(I94*H94,2)</f>
        <v>0</v>
      </c>
      <c r="BL94" s="16" t="s">
        <v>148</v>
      </c>
      <c r="BM94" s="207" t="s">
        <v>1302</v>
      </c>
    </row>
    <row r="95" s="2" customFormat="1">
      <c r="A95" s="37"/>
      <c r="B95" s="38"/>
      <c r="C95" s="39"/>
      <c r="D95" s="209" t="s">
        <v>156</v>
      </c>
      <c r="E95" s="39"/>
      <c r="F95" s="210" t="s">
        <v>169</v>
      </c>
      <c r="G95" s="39"/>
      <c r="H95" s="39"/>
      <c r="I95" s="211"/>
      <c r="J95" s="39"/>
      <c r="K95" s="39"/>
      <c r="L95" s="43"/>
      <c r="M95" s="212"/>
      <c r="N95" s="213"/>
      <c r="O95" s="83"/>
      <c r="P95" s="83"/>
      <c r="Q95" s="83"/>
      <c r="R95" s="83"/>
      <c r="S95" s="83"/>
      <c r="T95" s="84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16" t="s">
        <v>156</v>
      </c>
      <c r="AU95" s="16" t="s">
        <v>14</v>
      </c>
    </row>
    <row r="96" s="2" customFormat="1">
      <c r="A96" s="37"/>
      <c r="B96" s="38"/>
      <c r="C96" s="39"/>
      <c r="D96" s="214" t="s">
        <v>158</v>
      </c>
      <c r="E96" s="39"/>
      <c r="F96" s="215" t="s">
        <v>170</v>
      </c>
      <c r="G96" s="39"/>
      <c r="H96" s="39"/>
      <c r="I96" s="211"/>
      <c r="J96" s="39"/>
      <c r="K96" s="39"/>
      <c r="L96" s="43"/>
      <c r="M96" s="212"/>
      <c r="N96" s="213"/>
      <c r="O96" s="83"/>
      <c r="P96" s="83"/>
      <c r="Q96" s="83"/>
      <c r="R96" s="83"/>
      <c r="S96" s="83"/>
      <c r="T96" s="84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6" t="s">
        <v>158</v>
      </c>
      <c r="AU96" s="16" t="s">
        <v>14</v>
      </c>
    </row>
    <row r="97" s="12" customFormat="1">
      <c r="A97" s="12"/>
      <c r="B97" s="216"/>
      <c r="C97" s="217"/>
      <c r="D97" s="209" t="s">
        <v>160</v>
      </c>
      <c r="E97" s="218" t="s">
        <v>19</v>
      </c>
      <c r="F97" s="219" t="s">
        <v>575</v>
      </c>
      <c r="G97" s="217"/>
      <c r="H97" s="218" t="s">
        <v>19</v>
      </c>
      <c r="I97" s="220"/>
      <c r="J97" s="217"/>
      <c r="K97" s="217"/>
      <c r="L97" s="221"/>
      <c r="M97" s="222"/>
      <c r="N97" s="223"/>
      <c r="O97" s="223"/>
      <c r="P97" s="223"/>
      <c r="Q97" s="223"/>
      <c r="R97" s="223"/>
      <c r="S97" s="223"/>
      <c r="T97" s="224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T97" s="225" t="s">
        <v>160</v>
      </c>
      <c r="AU97" s="225" t="s">
        <v>14</v>
      </c>
      <c r="AV97" s="12" t="s">
        <v>14</v>
      </c>
      <c r="AW97" s="12" t="s">
        <v>35</v>
      </c>
      <c r="AX97" s="12" t="s">
        <v>76</v>
      </c>
      <c r="AY97" s="225" t="s">
        <v>149</v>
      </c>
    </row>
    <row r="98" s="13" customFormat="1">
      <c r="A98" s="13"/>
      <c r="B98" s="226"/>
      <c r="C98" s="227"/>
      <c r="D98" s="209" t="s">
        <v>160</v>
      </c>
      <c r="E98" s="228" t="s">
        <v>171</v>
      </c>
      <c r="F98" s="229" t="s">
        <v>1303</v>
      </c>
      <c r="G98" s="227"/>
      <c r="H98" s="230">
        <v>500</v>
      </c>
      <c r="I98" s="231"/>
      <c r="J98" s="227"/>
      <c r="K98" s="227"/>
      <c r="L98" s="232"/>
      <c r="M98" s="233"/>
      <c r="N98" s="234"/>
      <c r="O98" s="234"/>
      <c r="P98" s="234"/>
      <c r="Q98" s="234"/>
      <c r="R98" s="234"/>
      <c r="S98" s="234"/>
      <c r="T98" s="235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6" t="s">
        <v>160</v>
      </c>
      <c r="AU98" s="236" t="s">
        <v>14</v>
      </c>
      <c r="AV98" s="13" t="s">
        <v>96</v>
      </c>
      <c r="AW98" s="13" t="s">
        <v>35</v>
      </c>
      <c r="AX98" s="13" t="s">
        <v>76</v>
      </c>
      <c r="AY98" s="236" t="s">
        <v>149</v>
      </c>
    </row>
    <row r="99" s="13" customFormat="1">
      <c r="A99" s="13"/>
      <c r="B99" s="226"/>
      <c r="C99" s="227"/>
      <c r="D99" s="209" t="s">
        <v>160</v>
      </c>
      <c r="E99" s="228" t="s">
        <v>173</v>
      </c>
      <c r="F99" s="229" t="s">
        <v>174</v>
      </c>
      <c r="G99" s="227"/>
      <c r="H99" s="230">
        <v>500</v>
      </c>
      <c r="I99" s="231"/>
      <c r="J99" s="227"/>
      <c r="K99" s="227"/>
      <c r="L99" s="232"/>
      <c r="M99" s="233"/>
      <c r="N99" s="234"/>
      <c r="O99" s="234"/>
      <c r="P99" s="234"/>
      <c r="Q99" s="234"/>
      <c r="R99" s="234"/>
      <c r="S99" s="234"/>
      <c r="T99" s="235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6" t="s">
        <v>160</v>
      </c>
      <c r="AU99" s="236" t="s">
        <v>14</v>
      </c>
      <c r="AV99" s="13" t="s">
        <v>96</v>
      </c>
      <c r="AW99" s="13" t="s">
        <v>35</v>
      </c>
      <c r="AX99" s="13" t="s">
        <v>14</v>
      </c>
      <c r="AY99" s="236" t="s">
        <v>149</v>
      </c>
    </row>
    <row r="100" s="2" customFormat="1" ht="16.5" customHeight="1">
      <c r="A100" s="37"/>
      <c r="B100" s="38"/>
      <c r="C100" s="196" t="s">
        <v>175</v>
      </c>
      <c r="D100" s="196" t="s">
        <v>150</v>
      </c>
      <c r="E100" s="197" t="s">
        <v>815</v>
      </c>
      <c r="F100" s="198" t="s">
        <v>816</v>
      </c>
      <c r="G100" s="199" t="s">
        <v>672</v>
      </c>
      <c r="H100" s="200">
        <v>3</v>
      </c>
      <c r="I100" s="201"/>
      <c r="J100" s="202">
        <f>ROUND(I100*H100,2)</f>
        <v>0</v>
      </c>
      <c r="K100" s="198" t="s">
        <v>154</v>
      </c>
      <c r="L100" s="43"/>
      <c r="M100" s="203" t="s">
        <v>19</v>
      </c>
      <c r="N100" s="204" t="s">
        <v>47</v>
      </c>
      <c r="O100" s="83"/>
      <c r="P100" s="205">
        <f>O100*H100</f>
        <v>0</v>
      </c>
      <c r="Q100" s="205">
        <v>0</v>
      </c>
      <c r="R100" s="205">
        <f>Q100*H100</f>
        <v>0</v>
      </c>
      <c r="S100" s="205">
        <v>0</v>
      </c>
      <c r="T100" s="206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07" t="s">
        <v>148</v>
      </c>
      <c r="AT100" s="207" t="s">
        <v>150</v>
      </c>
      <c r="AU100" s="207" t="s">
        <v>14</v>
      </c>
      <c r="AY100" s="16" t="s">
        <v>149</v>
      </c>
      <c r="BE100" s="208">
        <f>IF(N100="základní",J100,0)</f>
        <v>0</v>
      </c>
      <c r="BF100" s="208">
        <f>IF(N100="snížená",J100,0)</f>
        <v>0</v>
      </c>
      <c r="BG100" s="208">
        <f>IF(N100="zákl. přenesená",J100,0)</f>
        <v>0</v>
      </c>
      <c r="BH100" s="208">
        <f>IF(N100="sníž. přenesená",J100,0)</f>
        <v>0</v>
      </c>
      <c r="BI100" s="208">
        <f>IF(N100="nulová",J100,0)</f>
        <v>0</v>
      </c>
      <c r="BJ100" s="16" t="s">
        <v>14</v>
      </c>
      <c r="BK100" s="208">
        <f>ROUND(I100*H100,2)</f>
        <v>0</v>
      </c>
      <c r="BL100" s="16" t="s">
        <v>148</v>
      </c>
      <c r="BM100" s="207" t="s">
        <v>1304</v>
      </c>
    </row>
    <row r="101" s="2" customFormat="1">
      <c r="A101" s="37"/>
      <c r="B101" s="38"/>
      <c r="C101" s="39"/>
      <c r="D101" s="209" t="s">
        <v>156</v>
      </c>
      <c r="E101" s="39"/>
      <c r="F101" s="210" t="s">
        <v>818</v>
      </c>
      <c r="G101" s="39"/>
      <c r="H101" s="39"/>
      <c r="I101" s="211"/>
      <c r="J101" s="39"/>
      <c r="K101" s="39"/>
      <c r="L101" s="43"/>
      <c r="M101" s="212"/>
      <c r="N101" s="213"/>
      <c r="O101" s="83"/>
      <c r="P101" s="83"/>
      <c r="Q101" s="83"/>
      <c r="R101" s="83"/>
      <c r="S101" s="83"/>
      <c r="T101" s="84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156</v>
      </c>
      <c r="AU101" s="16" t="s">
        <v>14</v>
      </c>
    </row>
    <row r="102" s="2" customFormat="1">
      <c r="A102" s="37"/>
      <c r="B102" s="38"/>
      <c r="C102" s="39"/>
      <c r="D102" s="214" t="s">
        <v>158</v>
      </c>
      <c r="E102" s="39"/>
      <c r="F102" s="215" t="s">
        <v>819</v>
      </c>
      <c r="G102" s="39"/>
      <c r="H102" s="39"/>
      <c r="I102" s="211"/>
      <c r="J102" s="39"/>
      <c r="K102" s="39"/>
      <c r="L102" s="43"/>
      <c r="M102" s="212"/>
      <c r="N102" s="213"/>
      <c r="O102" s="83"/>
      <c r="P102" s="83"/>
      <c r="Q102" s="83"/>
      <c r="R102" s="83"/>
      <c r="S102" s="83"/>
      <c r="T102" s="84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T102" s="16" t="s">
        <v>158</v>
      </c>
      <c r="AU102" s="16" t="s">
        <v>14</v>
      </c>
    </row>
    <row r="103" s="12" customFormat="1">
      <c r="A103" s="12"/>
      <c r="B103" s="216"/>
      <c r="C103" s="217"/>
      <c r="D103" s="209" t="s">
        <v>160</v>
      </c>
      <c r="E103" s="218" t="s">
        <v>19</v>
      </c>
      <c r="F103" s="219" t="s">
        <v>575</v>
      </c>
      <c r="G103" s="217"/>
      <c r="H103" s="218" t="s">
        <v>19</v>
      </c>
      <c r="I103" s="220"/>
      <c r="J103" s="217"/>
      <c r="K103" s="217"/>
      <c r="L103" s="221"/>
      <c r="M103" s="222"/>
      <c r="N103" s="223"/>
      <c r="O103" s="223"/>
      <c r="P103" s="223"/>
      <c r="Q103" s="223"/>
      <c r="R103" s="223"/>
      <c r="S103" s="223"/>
      <c r="T103" s="224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T103" s="225" t="s">
        <v>160</v>
      </c>
      <c r="AU103" s="225" t="s">
        <v>14</v>
      </c>
      <c r="AV103" s="12" t="s">
        <v>14</v>
      </c>
      <c r="AW103" s="12" t="s">
        <v>35</v>
      </c>
      <c r="AX103" s="12" t="s">
        <v>76</v>
      </c>
      <c r="AY103" s="225" t="s">
        <v>149</v>
      </c>
    </row>
    <row r="104" s="13" customFormat="1">
      <c r="A104" s="13"/>
      <c r="B104" s="226"/>
      <c r="C104" s="227"/>
      <c r="D104" s="209" t="s">
        <v>160</v>
      </c>
      <c r="E104" s="228" t="s">
        <v>182</v>
      </c>
      <c r="F104" s="229" t="s">
        <v>1305</v>
      </c>
      <c r="G104" s="227"/>
      <c r="H104" s="230">
        <v>3</v>
      </c>
      <c r="I104" s="231"/>
      <c r="J104" s="227"/>
      <c r="K104" s="227"/>
      <c r="L104" s="232"/>
      <c r="M104" s="233"/>
      <c r="N104" s="234"/>
      <c r="O104" s="234"/>
      <c r="P104" s="234"/>
      <c r="Q104" s="234"/>
      <c r="R104" s="234"/>
      <c r="S104" s="234"/>
      <c r="T104" s="235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6" t="s">
        <v>160</v>
      </c>
      <c r="AU104" s="236" t="s">
        <v>14</v>
      </c>
      <c r="AV104" s="13" t="s">
        <v>96</v>
      </c>
      <c r="AW104" s="13" t="s">
        <v>35</v>
      </c>
      <c r="AX104" s="13" t="s">
        <v>76</v>
      </c>
      <c r="AY104" s="236" t="s">
        <v>149</v>
      </c>
    </row>
    <row r="105" s="13" customFormat="1">
      <c r="A105" s="13"/>
      <c r="B105" s="226"/>
      <c r="C105" s="227"/>
      <c r="D105" s="209" t="s">
        <v>160</v>
      </c>
      <c r="E105" s="228" t="s">
        <v>184</v>
      </c>
      <c r="F105" s="229" t="s">
        <v>185</v>
      </c>
      <c r="G105" s="227"/>
      <c r="H105" s="230">
        <v>3</v>
      </c>
      <c r="I105" s="231"/>
      <c r="J105" s="227"/>
      <c r="K105" s="227"/>
      <c r="L105" s="232"/>
      <c r="M105" s="233"/>
      <c r="N105" s="234"/>
      <c r="O105" s="234"/>
      <c r="P105" s="234"/>
      <c r="Q105" s="234"/>
      <c r="R105" s="234"/>
      <c r="S105" s="234"/>
      <c r="T105" s="235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6" t="s">
        <v>160</v>
      </c>
      <c r="AU105" s="236" t="s">
        <v>14</v>
      </c>
      <c r="AV105" s="13" t="s">
        <v>96</v>
      </c>
      <c r="AW105" s="13" t="s">
        <v>35</v>
      </c>
      <c r="AX105" s="13" t="s">
        <v>14</v>
      </c>
      <c r="AY105" s="236" t="s">
        <v>149</v>
      </c>
    </row>
    <row r="106" s="2" customFormat="1" ht="16.5" customHeight="1">
      <c r="A106" s="37"/>
      <c r="B106" s="38"/>
      <c r="C106" s="196" t="s">
        <v>148</v>
      </c>
      <c r="D106" s="196" t="s">
        <v>150</v>
      </c>
      <c r="E106" s="197" t="s">
        <v>821</v>
      </c>
      <c r="F106" s="198" t="s">
        <v>822</v>
      </c>
      <c r="G106" s="199" t="s">
        <v>672</v>
      </c>
      <c r="H106" s="200">
        <v>3</v>
      </c>
      <c r="I106" s="201"/>
      <c r="J106" s="202">
        <f>ROUND(I106*H106,2)</f>
        <v>0</v>
      </c>
      <c r="K106" s="198" t="s">
        <v>154</v>
      </c>
      <c r="L106" s="43"/>
      <c r="M106" s="203" t="s">
        <v>19</v>
      </c>
      <c r="N106" s="204" t="s">
        <v>47</v>
      </c>
      <c r="O106" s="83"/>
      <c r="P106" s="205">
        <f>O106*H106</f>
        <v>0</v>
      </c>
      <c r="Q106" s="205">
        <v>0</v>
      </c>
      <c r="R106" s="205">
        <f>Q106*H106</f>
        <v>0</v>
      </c>
      <c r="S106" s="205">
        <v>0</v>
      </c>
      <c r="T106" s="206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07" t="s">
        <v>148</v>
      </c>
      <c r="AT106" s="207" t="s">
        <v>150</v>
      </c>
      <c r="AU106" s="207" t="s">
        <v>14</v>
      </c>
      <c r="AY106" s="16" t="s">
        <v>149</v>
      </c>
      <c r="BE106" s="208">
        <f>IF(N106="základní",J106,0)</f>
        <v>0</v>
      </c>
      <c r="BF106" s="208">
        <f>IF(N106="snížená",J106,0)</f>
        <v>0</v>
      </c>
      <c r="BG106" s="208">
        <f>IF(N106="zákl. přenesená",J106,0)</f>
        <v>0</v>
      </c>
      <c r="BH106" s="208">
        <f>IF(N106="sníž. přenesená",J106,0)</f>
        <v>0</v>
      </c>
      <c r="BI106" s="208">
        <f>IF(N106="nulová",J106,0)</f>
        <v>0</v>
      </c>
      <c r="BJ106" s="16" t="s">
        <v>14</v>
      </c>
      <c r="BK106" s="208">
        <f>ROUND(I106*H106,2)</f>
        <v>0</v>
      </c>
      <c r="BL106" s="16" t="s">
        <v>148</v>
      </c>
      <c r="BM106" s="207" t="s">
        <v>1306</v>
      </c>
    </row>
    <row r="107" s="2" customFormat="1">
      <c r="A107" s="37"/>
      <c r="B107" s="38"/>
      <c r="C107" s="39"/>
      <c r="D107" s="209" t="s">
        <v>156</v>
      </c>
      <c r="E107" s="39"/>
      <c r="F107" s="210" t="s">
        <v>824</v>
      </c>
      <c r="G107" s="39"/>
      <c r="H107" s="39"/>
      <c r="I107" s="211"/>
      <c r="J107" s="39"/>
      <c r="K107" s="39"/>
      <c r="L107" s="43"/>
      <c r="M107" s="212"/>
      <c r="N107" s="213"/>
      <c r="O107" s="83"/>
      <c r="P107" s="83"/>
      <c r="Q107" s="83"/>
      <c r="R107" s="83"/>
      <c r="S107" s="83"/>
      <c r="T107" s="84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16" t="s">
        <v>156</v>
      </c>
      <c r="AU107" s="16" t="s">
        <v>14</v>
      </c>
    </row>
    <row r="108" s="2" customFormat="1">
      <c r="A108" s="37"/>
      <c r="B108" s="38"/>
      <c r="C108" s="39"/>
      <c r="D108" s="214" t="s">
        <v>158</v>
      </c>
      <c r="E108" s="39"/>
      <c r="F108" s="215" t="s">
        <v>825</v>
      </c>
      <c r="G108" s="39"/>
      <c r="H108" s="39"/>
      <c r="I108" s="211"/>
      <c r="J108" s="39"/>
      <c r="K108" s="39"/>
      <c r="L108" s="43"/>
      <c r="M108" s="212"/>
      <c r="N108" s="213"/>
      <c r="O108" s="83"/>
      <c r="P108" s="83"/>
      <c r="Q108" s="83"/>
      <c r="R108" s="83"/>
      <c r="S108" s="83"/>
      <c r="T108" s="84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T108" s="16" t="s">
        <v>158</v>
      </c>
      <c r="AU108" s="16" t="s">
        <v>14</v>
      </c>
    </row>
    <row r="109" s="12" customFormat="1">
      <c r="A109" s="12"/>
      <c r="B109" s="216"/>
      <c r="C109" s="217"/>
      <c r="D109" s="209" t="s">
        <v>160</v>
      </c>
      <c r="E109" s="218" t="s">
        <v>19</v>
      </c>
      <c r="F109" s="219" t="s">
        <v>575</v>
      </c>
      <c r="G109" s="217"/>
      <c r="H109" s="218" t="s">
        <v>19</v>
      </c>
      <c r="I109" s="220"/>
      <c r="J109" s="217"/>
      <c r="K109" s="217"/>
      <c r="L109" s="221"/>
      <c r="M109" s="222"/>
      <c r="N109" s="223"/>
      <c r="O109" s="223"/>
      <c r="P109" s="223"/>
      <c r="Q109" s="223"/>
      <c r="R109" s="223"/>
      <c r="S109" s="223"/>
      <c r="T109" s="224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T109" s="225" t="s">
        <v>160</v>
      </c>
      <c r="AU109" s="225" t="s">
        <v>14</v>
      </c>
      <c r="AV109" s="12" t="s">
        <v>14</v>
      </c>
      <c r="AW109" s="12" t="s">
        <v>35</v>
      </c>
      <c r="AX109" s="12" t="s">
        <v>76</v>
      </c>
      <c r="AY109" s="225" t="s">
        <v>149</v>
      </c>
    </row>
    <row r="110" s="13" customFormat="1">
      <c r="A110" s="13"/>
      <c r="B110" s="226"/>
      <c r="C110" s="227"/>
      <c r="D110" s="209" t="s">
        <v>160</v>
      </c>
      <c r="E110" s="228" t="s">
        <v>191</v>
      </c>
      <c r="F110" s="229" t="s">
        <v>1307</v>
      </c>
      <c r="G110" s="227"/>
      <c r="H110" s="230">
        <v>3</v>
      </c>
      <c r="I110" s="231"/>
      <c r="J110" s="227"/>
      <c r="K110" s="227"/>
      <c r="L110" s="232"/>
      <c r="M110" s="233"/>
      <c r="N110" s="234"/>
      <c r="O110" s="234"/>
      <c r="P110" s="234"/>
      <c r="Q110" s="234"/>
      <c r="R110" s="234"/>
      <c r="S110" s="234"/>
      <c r="T110" s="235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6" t="s">
        <v>160</v>
      </c>
      <c r="AU110" s="236" t="s">
        <v>14</v>
      </c>
      <c r="AV110" s="13" t="s">
        <v>96</v>
      </c>
      <c r="AW110" s="13" t="s">
        <v>35</v>
      </c>
      <c r="AX110" s="13" t="s">
        <v>76</v>
      </c>
      <c r="AY110" s="236" t="s">
        <v>149</v>
      </c>
    </row>
    <row r="111" s="13" customFormat="1">
      <c r="A111" s="13"/>
      <c r="B111" s="226"/>
      <c r="C111" s="227"/>
      <c r="D111" s="209" t="s">
        <v>160</v>
      </c>
      <c r="E111" s="228" t="s">
        <v>193</v>
      </c>
      <c r="F111" s="229" t="s">
        <v>194</v>
      </c>
      <c r="G111" s="227"/>
      <c r="H111" s="230">
        <v>3</v>
      </c>
      <c r="I111" s="231"/>
      <c r="J111" s="227"/>
      <c r="K111" s="227"/>
      <c r="L111" s="232"/>
      <c r="M111" s="233"/>
      <c r="N111" s="234"/>
      <c r="O111" s="234"/>
      <c r="P111" s="234"/>
      <c r="Q111" s="234"/>
      <c r="R111" s="234"/>
      <c r="S111" s="234"/>
      <c r="T111" s="235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6" t="s">
        <v>160</v>
      </c>
      <c r="AU111" s="236" t="s">
        <v>14</v>
      </c>
      <c r="AV111" s="13" t="s">
        <v>96</v>
      </c>
      <c r="AW111" s="13" t="s">
        <v>35</v>
      </c>
      <c r="AX111" s="13" t="s">
        <v>14</v>
      </c>
      <c r="AY111" s="236" t="s">
        <v>149</v>
      </c>
    </row>
    <row r="112" s="2" customFormat="1" ht="16.5" customHeight="1">
      <c r="A112" s="37"/>
      <c r="B112" s="38"/>
      <c r="C112" s="196" t="s">
        <v>199</v>
      </c>
      <c r="D112" s="196" t="s">
        <v>150</v>
      </c>
      <c r="E112" s="197" t="s">
        <v>827</v>
      </c>
      <c r="F112" s="198" t="s">
        <v>828</v>
      </c>
      <c r="G112" s="199" t="s">
        <v>484</v>
      </c>
      <c r="H112" s="200">
        <v>3</v>
      </c>
      <c r="I112" s="201"/>
      <c r="J112" s="202">
        <f>ROUND(I112*H112,2)</f>
        <v>0</v>
      </c>
      <c r="K112" s="198" t="s">
        <v>154</v>
      </c>
      <c r="L112" s="43"/>
      <c r="M112" s="203" t="s">
        <v>19</v>
      </c>
      <c r="N112" s="204" t="s">
        <v>47</v>
      </c>
      <c r="O112" s="83"/>
      <c r="P112" s="205">
        <f>O112*H112</f>
        <v>0</v>
      </c>
      <c r="Q112" s="205">
        <v>0</v>
      </c>
      <c r="R112" s="205">
        <f>Q112*H112</f>
        <v>0</v>
      </c>
      <c r="S112" s="205">
        <v>0</v>
      </c>
      <c r="T112" s="206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07" t="s">
        <v>148</v>
      </c>
      <c r="AT112" s="207" t="s">
        <v>150</v>
      </c>
      <c r="AU112" s="207" t="s">
        <v>14</v>
      </c>
      <c r="AY112" s="16" t="s">
        <v>149</v>
      </c>
      <c r="BE112" s="208">
        <f>IF(N112="základní",J112,0)</f>
        <v>0</v>
      </c>
      <c r="BF112" s="208">
        <f>IF(N112="snížená",J112,0)</f>
        <v>0</v>
      </c>
      <c r="BG112" s="208">
        <f>IF(N112="zákl. přenesená",J112,0)</f>
        <v>0</v>
      </c>
      <c r="BH112" s="208">
        <f>IF(N112="sníž. přenesená",J112,0)</f>
        <v>0</v>
      </c>
      <c r="BI112" s="208">
        <f>IF(N112="nulová",J112,0)</f>
        <v>0</v>
      </c>
      <c r="BJ112" s="16" t="s">
        <v>14</v>
      </c>
      <c r="BK112" s="208">
        <f>ROUND(I112*H112,2)</f>
        <v>0</v>
      </c>
      <c r="BL112" s="16" t="s">
        <v>148</v>
      </c>
      <c r="BM112" s="207" t="s">
        <v>1308</v>
      </c>
    </row>
    <row r="113" s="2" customFormat="1">
      <c r="A113" s="37"/>
      <c r="B113" s="38"/>
      <c r="C113" s="39"/>
      <c r="D113" s="209" t="s">
        <v>156</v>
      </c>
      <c r="E113" s="39"/>
      <c r="F113" s="210" t="s">
        <v>830</v>
      </c>
      <c r="G113" s="39"/>
      <c r="H113" s="39"/>
      <c r="I113" s="211"/>
      <c r="J113" s="39"/>
      <c r="K113" s="39"/>
      <c r="L113" s="43"/>
      <c r="M113" s="212"/>
      <c r="N113" s="213"/>
      <c r="O113" s="83"/>
      <c r="P113" s="83"/>
      <c r="Q113" s="83"/>
      <c r="R113" s="83"/>
      <c r="S113" s="83"/>
      <c r="T113" s="84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16" t="s">
        <v>156</v>
      </c>
      <c r="AU113" s="16" t="s">
        <v>14</v>
      </c>
    </row>
    <row r="114" s="2" customFormat="1">
      <c r="A114" s="37"/>
      <c r="B114" s="38"/>
      <c r="C114" s="39"/>
      <c r="D114" s="214" t="s">
        <v>158</v>
      </c>
      <c r="E114" s="39"/>
      <c r="F114" s="215" t="s">
        <v>831</v>
      </c>
      <c r="G114" s="39"/>
      <c r="H114" s="39"/>
      <c r="I114" s="211"/>
      <c r="J114" s="39"/>
      <c r="K114" s="39"/>
      <c r="L114" s="43"/>
      <c r="M114" s="212"/>
      <c r="N114" s="213"/>
      <c r="O114" s="83"/>
      <c r="P114" s="83"/>
      <c r="Q114" s="83"/>
      <c r="R114" s="83"/>
      <c r="S114" s="83"/>
      <c r="T114" s="84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T114" s="16" t="s">
        <v>158</v>
      </c>
      <c r="AU114" s="16" t="s">
        <v>14</v>
      </c>
    </row>
    <row r="115" s="12" customFormat="1">
      <c r="A115" s="12"/>
      <c r="B115" s="216"/>
      <c r="C115" s="217"/>
      <c r="D115" s="209" t="s">
        <v>160</v>
      </c>
      <c r="E115" s="218" t="s">
        <v>19</v>
      </c>
      <c r="F115" s="219" t="s">
        <v>575</v>
      </c>
      <c r="G115" s="217"/>
      <c r="H115" s="218" t="s">
        <v>19</v>
      </c>
      <c r="I115" s="220"/>
      <c r="J115" s="217"/>
      <c r="K115" s="217"/>
      <c r="L115" s="221"/>
      <c r="M115" s="222"/>
      <c r="N115" s="223"/>
      <c r="O115" s="223"/>
      <c r="P115" s="223"/>
      <c r="Q115" s="223"/>
      <c r="R115" s="223"/>
      <c r="S115" s="223"/>
      <c r="T115" s="224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T115" s="225" t="s">
        <v>160</v>
      </c>
      <c r="AU115" s="225" t="s">
        <v>14</v>
      </c>
      <c r="AV115" s="12" t="s">
        <v>14</v>
      </c>
      <c r="AW115" s="12" t="s">
        <v>35</v>
      </c>
      <c r="AX115" s="12" t="s">
        <v>76</v>
      </c>
      <c r="AY115" s="225" t="s">
        <v>149</v>
      </c>
    </row>
    <row r="116" s="13" customFormat="1">
      <c r="A116" s="13"/>
      <c r="B116" s="226"/>
      <c r="C116" s="227"/>
      <c r="D116" s="209" t="s">
        <v>160</v>
      </c>
      <c r="E116" s="228" t="s">
        <v>206</v>
      </c>
      <c r="F116" s="229" t="s">
        <v>1305</v>
      </c>
      <c r="G116" s="227"/>
      <c r="H116" s="230">
        <v>3</v>
      </c>
      <c r="I116" s="231"/>
      <c r="J116" s="227"/>
      <c r="K116" s="227"/>
      <c r="L116" s="232"/>
      <c r="M116" s="233"/>
      <c r="N116" s="234"/>
      <c r="O116" s="234"/>
      <c r="P116" s="234"/>
      <c r="Q116" s="234"/>
      <c r="R116" s="234"/>
      <c r="S116" s="234"/>
      <c r="T116" s="235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6" t="s">
        <v>160</v>
      </c>
      <c r="AU116" s="236" t="s">
        <v>14</v>
      </c>
      <c r="AV116" s="13" t="s">
        <v>96</v>
      </c>
      <c r="AW116" s="13" t="s">
        <v>35</v>
      </c>
      <c r="AX116" s="13" t="s">
        <v>76</v>
      </c>
      <c r="AY116" s="236" t="s">
        <v>149</v>
      </c>
    </row>
    <row r="117" s="13" customFormat="1">
      <c r="A117" s="13"/>
      <c r="B117" s="226"/>
      <c r="C117" s="227"/>
      <c r="D117" s="209" t="s">
        <v>160</v>
      </c>
      <c r="E117" s="228" t="s">
        <v>117</v>
      </c>
      <c r="F117" s="229" t="s">
        <v>208</v>
      </c>
      <c r="G117" s="227"/>
      <c r="H117" s="230">
        <v>3</v>
      </c>
      <c r="I117" s="231"/>
      <c r="J117" s="227"/>
      <c r="K117" s="227"/>
      <c r="L117" s="232"/>
      <c r="M117" s="233"/>
      <c r="N117" s="234"/>
      <c r="O117" s="234"/>
      <c r="P117" s="234"/>
      <c r="Q117" s="234"/>
      <c r="R117" s="234"/>
      <c r="S117" s="234"/>
      <c r="T117" s="235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6" t="s">
        <v>160</v>
      </c>
      <c r="AU117" s="236" t="s">
        <v>14</v>
      </c>
      <c r="AV117" s="13" t="s">
        <v>96</v>
      </c>
      <c r="AW117" s="13" t="s">
        <v>35</v>
      </c>
      <c r="AX117" s="13" t="s">
        <v>14</v>
      </c>
      <c r="AY117" s="236" t="s">
        <v>149</v>
      </c>
    </row>
    <row r="118" s="2" customFormat="1" ht="16.5" customHeight="1">
      <c r="A118" s="37"/>
      <c r="B118" s="38"/>
      <c r="C118" s="196" t="s">
        <v>209</v>
      </c>
      <c r="D118" s="196" t="s">
        <v>150</v>
      </c>
      <c r="E118" s="197" t="s">
        <v>832</v>
      </c>
      <c r="F118" s="198" t="s">
        <v>833</v>
      </c>
      <c r="G118" s="199" t="s">
        <v>484</v>
      </c>
      <c r="H118" s="200">
        <v>3</v>
      </c>
      <c r="I118" s="201"/>
      <c r="J118" s="202">
        <f>ROUND(I118*H118,2)</f>
        <v>0</v>
      </c>
      <c r="K118" s="198" t="s">
        <v>154</v>
      </c>
      <c r="L118" s="43"/>
      <c r="M118" s="203" t="s">
        <v>19</v>
      </c>
      <c r="N118" s="204" t="s">
        <v>47</v>
      </c>
      <c r="O118" s="83"/>
      <c r="P118" s="205">
        <f>O118*H118</f>
        <v>0</v>
      </c>
      <c r="Q118" s="205">
        <v>0</v>
      </c>
      <c r="R118" s="205">
        <f>Q118*H118</f>
        <v>0</v>
      </c>
      <c r="S118" s="205">
        <v>0</v>
      </c>
      <c r="T118" s="206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07" t="s">
        <v>148</v>
      </c>
      <c r="AT118" s="207" t="s">
        <v>150</v>
      </c>
      <c r="AU118" s="207" t="s">
        <v>14</v>
      </c>
      <c r="AY118" s="16" t="s">
        <v>149</v>
      </c>
      <c r="BE118" s="208">
        <f>IF(N118="základní",J118,0)</f>
        <v>0</v>
      </c>
      <c r="BF118" s="208">
        <f>IF(N118="snížená",J118,0)</f>
        <v>0</v>
      </c>
      <c r="BG118" s="208">
        <f>IF(N118="zákl. přenesená",J118,0)</f>
        <v>0</v>
      </c>
      <c r="BH118" s="208">
        <f>IF(N118="sníž. přenesená",J118,0)</f>
        <v>0</v>
      </c>
      <c r="BI118" s="208">
        <f>IF(N118="nulová",J118,0)</f>
        <v>0</v>
      </c>
      <c r="BJ118" s="16" t="s">
        <v>14</v>
      </c>
      <c r="BK118" s="208">
        <f>ROUND(I118*H118,2)</f>
        <v>0</v>
      </c>
      <c r="BL118" s="16" t="s">
        <v>148</v>
      </c>
      <c r="BM118" s="207" t="s">
        <v>1309</v>
      </c>
    </row>
    <row r="119" s="2" customFormat="1">
      <c r="A119" s="37"/>
      <c r="B119" s="38"/>
      <c r="C119" s="39"/>
      <c r="D119" s="209" t="s">
        <v>156</v>
      </c>
      <c r="E119" s="39"/>
      <c r="F119" s="210" t="s">
        <v>835</v>
      </c>
      <c r="G119" s="39"/>
      <c r="H119" s="39"/>
      <c r="I119" s="211"/>
      <c r="J119" s="39"/>
      <c r="K119" s="39"/>
      <c r="L119" s="43"/>
      <c r="M119" s="212"/>
      <c r="N119" s="213"/>
      <c r="O119" s="83"/>
      <c r="P119" s="83"/>
      <c r="Q119" s="83"/>
      <c r="R119" s="83"/>
      <c r="S119" s="83"/>
      <c r="T119" s="84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156</v>
      </c>
      <c r="AU119" s="16" t="s">
        <v>14</v>
      </c>
    </row>
    <row r="120" s="2" customFormat="1">
      <c r="A120" s="37"/>
      <c r="B120" s="38"/>
      <c r="C120" s="39"/>
      <c r="D120" s="214" t="s">
        <v>158</v>
      </c>
      <c r="E120" s="39"/>
      <c r="F120" s="215" t="s">
        <v>836</v>
      </c>
      <c r="G120" s="39"/>
      <c r="H120" s="39"/>
      <c r="I120" s="211"/>
      <c r="J120" s="39"/>
      <c r="K120" s="39"/>
      <c r="L120" s="43"/>
      <c r="M120" s="212"/>
      <c r="N120" s="213"/>
      <c r="O120" s="83"/>
      <c r="P120" s="83"/>
      <c r="Q120" s="83"/>
      <c r="R120" s="83"/>
      <c r="S120" s="83"/>
      <c r="T120" s="84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158</v>
      </c>
      <c r="AU120" s="16" t="s">
        <v>14</v>
      </c>
    </row>
    <row r="121" s="12" customFormat="1">
      <c r="A121" s="12"/>
      <c r="B121" s="216"/>
      <c r="C121" s="217"/>
      <c r="D121" s="209" t="s">
        <v>160</v>
      </c>
      <c r="E121" s="218" t="s">
        <v>19</v>
      </c>
      <c r="F121" s="219" t="s">
        <v>575</v>
      </c>
      <c r="G121" s="217"/>
      <c r="H121" s="218" t="s">
        <v>19</v>
      </c>
      <c r="I121" s="220"/>
      <c r="J121" s="217"/>
      <c r="K121" s="217"/>
      <c r="L121" s="221"/>
      <c r="M121" s="222"/>
      <c r="N121" s="223"/>
      <c r="O121" s="223"/>
      <c r="P121" s="223"/>
      <c r="Q121" s="223"/>
      <c r="R121" s="223"/>
      <c r="S121" s="223"/>
      <c r="T121" s="224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T121" s="225" t="s">
        <v>160</v>
      </c>
      <c r="AU121" s="225" t="s">
        <v>14</v>
      </c>
      <c r="AV121" s="12" t="s">
        <v>14</v>
      </c>
      <c r="AW121" s="12" t="s">
        <v>35</v>
      </c>
      <c r="AX121" s="12" t="s">
        <v>76</v>
      </c>
      <c r="AY121" s="225" t="s">
        <v>149</v>
      </c>
    </row>
    <row r="122" s="13" customFormat="1">
      <c r="A122" s="13"/>
      <c r="B122" s="226"/>
      <c r="C122" s="227"/>
      <c r="D122" s="209" t="s">
        <v>160</v>
      </c>
      <c r="E122" s="228" t="s">
        <v>837</v>
      </c>
      <c r="F122" s="229" t="s">
        <v>1307</v>
      </c>
      <c r="G122" s="227"/>
      <c r="H122" s="230">
        <v>3</v>
      </c>
      <c r="I122" s="231"/>
      <c r="J122" s="227"/>
      <c r="K122" s="227"/>
      <c r="L122" s="232"/>
      <c r="M122" s="233"/>
      <c r="N122" s="234"/>
      <c r="O122" s="234"/>
      <c r="P122" s="234"/>
      <c r="Q122" s="234"/>
      <c r="R122" s="234"/>
      <c r="S122" s="234"/>
      <c r="T122" s="235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6" t="s">
        <v>160</v>
      </c>
      <c r="AU122" s="236" t="s">
        <v>14</v>
      </c>
      <c r="AV122" s="13" t="s">
        <v>96</v>
      </c>
      <c r="AW122" s="13" t="s">
        <v>35</v>
      </c>
      <c r="AX122" s="13" t="s">
        <v>76</v>
      </c>
      <c r="AY122" s="236" t="s">
        <v>149</v>
      </c>
    </row>
    <row r="123" s="13" customFormat="1">
      <c r="A123" s="13"/>
      <c r="B123" s="226"/>
      <c r="C123" s="227"/>
      <c r="D123" s="209" t="s">
        <v>160</v>
      </c>
      <c r="E123" s="228" t="s">
        <v>838</v>
      </c>
      <c r="F123" s="229" t="s">
        <v>839</v>
      </c>
      <c r="G123" s="227"/>
      <c r="H123" s="230">
        <v>3</v>
      </c>
      <c r="I123" s="231"/>
      <c r="J123" s="227"/>
      <c r="K123" s="227"/>
      <c r="L123" s="232"/>
      <c r="M123" s="233"/>
      <c r="N123" s="234"/>
      <c r="O123" s="234"/>
      <c r="P123" s="234"/>
      <c r="Q123" s="234"/>
      <c r="R123" s="234"/>
      <c r="S123" s="234"/>
      <c r="T123" s="235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6" t="s">
        <v>160</v>
      </c>
      <c r="AU123" s="236" t="s">
        <v>14</v>
      </c>
      <c r="AV123" s="13" t="s">
        <v>96</v>
      </c>
      <c r="AW123" s="13" t="s">
        <v>35</v>
      </c>
      <c r="AX123" s="13" t="s">
        <v>14</v>
      </c>
      <c r="AY123" s="236" t="s">
        <v>149</v>
      </c>
    </row>
    <row r="124" s="2" customFormat="1" ht="16.5" customHeight="1">
      <c r="A124" s="37"/>
      <c r="B124" s="38"/>
      <c r="C124" s="196" t="s">
        <v>216</v>
      </c>
      <c r="D124" s="196" t="s">
        <v>150</v>
      </c>
      <c r="E124" s="197" t="s">
        <v>176</v>
      </c>
      <c r="F124" s="198" t="s">
        <v>177</v>
      </c>
      <c r="G124" s="199" t="s">
        <v>178</v>
      </c>
      <c r="H124" s="200">
        <v>1033.3599999999999</v>
      </c>
      <c r="I124" s="201"/>
      <c r="J124" s="202">
        <f>ROUND(I124*H124,2)</f>
        <v>0</v>
      </c>
      <c r="K124" s="198" t="s">
        <v>154</v>
      </c>
      <c r="L124" s="43"/>
      <c r="M124" s="203" t="s">
        <v>19</v>
      </c>
      <c r="N124" s="204" t="s">
        <v>47</v>
      </c>
      <c r="O124" s="83"/>
      <c r="P124" s="205">
        <f>O124*H124</f>
        <v>0</v>
      </c>
      <c r="Q124" s="205">
        <v>0</v>
      </c>
      <c r="R124" s="205">
        <f>Q124*H124</f>
        <v>0</v>
      </c>
      <c r="S124" s="205">
        <v>0</v>
      </c>
      <c r="T124" s="206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07" t="s">
        <v>148</v>
      </c>
      <c r="AT124" s="207" t="s">
        <v>150</v>
      </c>
      <c r="AU124" s="207" t="s">
        <v>14</v>
      </c>
      <c r="AY124" s="16" t="s">
        <v>149</v>
      </c>
      <c r="BE124" s="208">
        <f>IF(N124="základní",J124,0)</f>
        <v>0</v>
      </c>
      <c r="BF124" s="208">
        <f>IF(N124="snížená",J124,0)</f>
        <v>0</v>
      </c>
      <c r="BG124" s="208">
        <f>IF(N124="zákl. přenesená",J124,0)</f>
        <v>0</v>
      </c>
      <c r="BH124" s="208">
        <f>IF(N124="sníž. přenesená",J124,0)</f>
        <v>0</v>
      </c>
      <c r="BI124" s="208">
        <f>IF(N124="nulová",J124,0)</f>
        <v>0</v>
      </c>
      <c r="BJ124" s="16" t="s">
        <v>14</v>
      </c>
      <c r="BK124" s="208">
        <f>ROUND(I124*H124,2)</f>
        <v>0</v>
      </c>
      <c r="BL124" s="16" t="s">
        <v>148</v>
      </c>
      <c r="BM124" s="207" t="s">
        <v>1310</v>
      </c>
    </row>
    <row r="125" s="2" customFormat="1">
      <c r="A125" s="37"/>
      <c r="B125" s="38"/>
      <c r="C125" s="39"/>
      <c r="D125" s="209" t="s">
        <v>156</v>
      </c>
      <c r="E125" s="39"/>
      <c r="F125" s="210" t="s">
        <v>180</v>
      </c>
      <c r="G125" s="39"/>
      <c r="H125" s="39"/>
      <c r="I125" s="211"/>
      <c r="J125" s="39"/>
      <c r="K125" s="39"/>
      <c r="L125" s="43"/>
      <c r="M125" s="212"/>
      <c r="N125" s="213"/>
      <c r="O125" s="83"/>
      <c r="P125" s="83"/>
      <c r="Q125" s="83"/>
      <c r="R125" s="83"/>
      <c r="S125" s="83"/>
      <c r="T125" s="84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156</v>
      </c>
      <c r="AU125" s="16" t="s">
        <v>14</v>
      </c>
    </row>
    <row r="126" s="2" customFormat="1">
      <c r="A126" s="37"/>
      <c r="B126" s="38"/>
      <c r="C126" s="39"/>
      <c r="D126" s="214" t="s">
        <v>158</v>
      </c>
      <c r="E126" s="39"/>
      <c r="F126" s="215" t="s">
        <v>181</v>
      </c>
      <c r="G126" s="39"/>
      <c r="H126" s="39"/>
      <c r="I126" s="211"/>
      <c r="J126" s="39"/>
      <c r="K126" s="39"/>
      <c r="L126" s="43"/>
      <c r="M126" s="212"/>
      <c r="N126" s="213"/>
      <c r="O126" s="83"/>
      <c r="P126" s="83"/>
      <c r="Q126" s="83"/>
      <c r="R126" s="83"/>
      <c r="S126" s="83"/>
      <c r="T126" s="84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158</v>
      </c>
      <c r="AU126" s="16" t="s">
        <v>14</v>
      </c>
    </row>
    <row r="127" s="12" customFormat="1">
      <c r="A127" s="12"/>
      <c r="B127" s="216"/>
      <c r="C127" s="217"/>
      <c r="D127" s="209" t="s">
        <v>160</v>
      </c>
      <c r="E127" s="218" t="s">
        <v>19</v>
      </c>
      <c r="F127" s="219" t="s">
        <v>575</v>
      </c>
      <c r="G127" s="217"/>
      <c r="H127" s="218" t="s">
        <v>19</v>
      </c>
      <c r="I127" s="220"/>
      <c r="J127" s="217"/>
      <c r="K127" s="217"/>
      <c r="L127" s="221"/>
      <c r="M127" s="222"/>
      <c r="N127" s="223"/>
      <c r="O127" s="223"/>
      <c r="P127" s="223"/>
      <c r="Q127" s="223"/>
      <c r="R127" s="223"/>
      <c r="S127" s="223"/>
      <c r="T127" s="224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T127" s="225" t="s">
        <v>160</v>
      </c>
      <c r="AU127" s="225" t="s">
        <v>14</v>
      </c>
      <c r="AV127" s="12" t="s">
        <v>14</v>
      </c>
      <c r="AW127" s="12" t="s">
        <v>35</v>
      </c>
      <c r="AX127" s="12" t="s">
        <v>76</v>
      </c>
      <c r="AY127" s="225" t="s">
        <v>149</v>
      </c>
    </row>
    <row r="128" s="13" customFormat="1">
      <c r="A128" s="13"/>
      <c r="B128" s="226"/>
      <c r="C128" s="227"/>
      <c r="D128" s="209" t="s">
        <v>160</v>
      </c>
      <c r="E128" s="228" t="s">
        <v>841</v>
      </c>
      <c r="F128" s="229" t="s">
        <v>1311</v>
      </c>
      <c r="G128" s="227"/>
      <c r="H128" s="230">
        <v>1033.3599999999999</v>
      </c>
      <c r="I128" s="231"/>
      <c r="J128" s="227"/>
      <c r="K128" s="227"/>
      <c r="L128" s="232"/>
      <c r="M128" s="233"/>
      <c r="N128" s="234"/>
      <c r="O128" s="234"/>
      <c r="P128" s="234"/>
      <c r="Q128" s="234"/>
      <c r="R128" s="234"/>
      <c r="S128" s="234"/>
      <c r="T128" s="235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6" t="s">
        <v>160</v>
      </c>
      <c r="AU128" s="236" t="s">
        <v>14</v>
      </c>
      <c r="AV128" s="13" t="s">
        <v>96</v>
      </c>
      <c r="AW128" s="13" t="s">
        <v>35</v>
      </c>
      <c r="AX128" s="13" t="s">
        <v>76</v>
      </c>
      <c r="AY128" s="236" t="s">
        <v>149</v>
      </c>
    </row>
    <row r="129" s="13" customFormat="1">
      <c r="A129" s="13"/>
      <c r="B129" s="226"/>
      <c r="C129" s="227"/>
      <c r="D129" s="209" t="s">
        <v>160</v>
      </c>
      <c r="E129" s="228" t="s">
        <v>843</v>
      </c>
      <c r="F129" s="229" t="s">
        <v>844</v>
      </c>
      <c r="G129" s="227"/>
      <c r="H129" s="230">
        <v>1033.3599999999999</v>
      </c>
      <c r="I129" s="231"/>
      <c r="J129" s="227"/>
      <c r="K129" s="227"/>
      <c r="L129" s="232"/>
      <c r="M129" s="233"/>
      <c r="N129" s="234"/>
      <c r="O129" s="234"/>
      <c r="P129" s="234"/>
      <c r="Q129" s="234"/>
      <c r="R129" s="234"/>
      <c r="S129" s="234"/>
      <c r="T129" s="235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6" t="s">
        <v>160</v>
      </c>
      <c r="AU129" s="236" t="s">
        <v>14</v>
      </c>
      <c r="AV129" s="13" t="s">
        <v>96</v>
      </c>
      <c r="AW129" s="13" t="s">
        <v>35</v>
      </c>
      <c r="AX129" s="13" t="s">
        <v>14</v>
      </c>
      <c r="AY129" s="236" t="s">
        <v>149</v>
      </c>
    </row>
    <row r="130" s="2" customFormat="1" ht="16.5" customHeight="1">
      <c r="A130" s="37"/>
      <c r="B130" s="38"/>
      <c r="C130" s="196" t="s">
        <v>222</v>
      </c>
      <c r="D130" s="196" t="s">
        <v>150</v>
      </c>
      <c r="E130" s="197" t="s">
        <v>186</v>
      </c>
      <c r="F130" s="198" t="s">
        <v>187</v>
      </c>
      <c r="G130" s="199" t="s">
        <v>153</v>
      </c>
      <c r="H130" s="200">
        <v>90.459999999999994</v>
      </c>
      <c r="I130" s="201"/>
      <c r="J130" s="202">
        <f>ROUND(I130*H130,2)</f>
        <v>0</v>
      </c>
      <c r="K130" s="198" t="s">
        <v>154</v>
      </c>
      <c r="L130" s="43"/>
      <c r="M130" s="203" t="s">
        <v>19</v>
      </c>
      <c r="N130" s="204" t="s">
        <v>47</v>
      </c>
      <c r="O130" s="83"/>
      <c r="P130" s="205">
        <f>O130*H130</f>
        <v>0</v>
      </c>
      <c r="Q130" s="205">
        <v>0</v>
      </c>
      <c r="R130" s="205">
        <f>Q130*H130</f>
        <v>0</v>
      </c>
      <c r="S130" s="205">
        <v>0</v>
      </c>
      <c r="T130" s="206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07" t="s">
        <v>148</v>
      </c>
      <c r="AT130" s="207" t="s">
        <v>150</v>
      </c>
      <c r="AU130" s="207" t="s">
        <v>14</v>
      </c>
      <c r="AY130" s="16" t="s">
        <v>149</v>
      </c>
      <c r="BE130" s="208">
        <f>IF(N130="základní",J130,0)</f>
        <v>0</v>
      </c>
      <c r="BF130" s="208">
        <f>IF(N130="snížená",J130,0)</f>
        <v>0</v>
      </c>
      <c r="BG130" s="208">
        <f>IF(N130="zákl. přenesená",J130,0)</f>
        <v>0</v>
      </c>
      <c r="BH130" s="208">
        <f>IF(N130="sníž. přenesená",J130,0)</f>
        <v>0</v>
      </c>
      <c r="BI130" s="208">
        <f>IF(N130="nulová",J130,0)</f>
        <v>0</v>
      </c>
      <c r="BJ130" s="16" t="s">
        <v>14</v>
      </c>
      <c r="BK130" s="208">
        <f>ROUND(I130*H130,2)</f>
        <v>0</v>
      </c>
      <c r="BL130" s="16" t="s">
        <v>148</v>
      </c>
      <c r="BM130" s="207" t="s">
        <v>1312</v>
      </c>
    </row>
    <row r="131" s="2" customFormat="1">
      <c r="A131" s="37"/>
      <c r="B131" s="38"/>
      <c r="C131" s="39"/>
      <c r="D131" s="209" t="s">
        <v>156</v>
      </c>
      <c r="E131" s="39"/>
      <c r="F131" s="210" t="s">
        <v>189</v>
      </c>
      <c r="G131" s="39"/>
      <c r="H131" s="39"/>
      <c r="I131" s="211"/>
      <c r="J131" s="39"/>
      <c r="K131" s="39"/>
      <c r="L131" s="43"/>
      <c r="M131" s="212"/>
      <c r="N131" s="213"/>
      <c r="O131" s="83"/>
      <c r="P131" s="83"/>
      <c r="Q131" s="83"/>
      <c r="R131" s="83"/>
      <c r="S131" s="83"/>
      <c r="T131" s="84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156</v>
      </c>
      <c r="AU131" s="16" t="s">
        <v>14</v>
      </c>
    </row>
    <row r="132" s="2" customFormat="1">
      <c r="A132" s="37"/>
      <c r="B132" s="38"/>
      <c r="C132" s="39"/>
      <c r="D132" s="214" t="s">
        <v>158</v>
      </c>
      <c r="E132" s="39"/>
      <c r="F132" s="215" t="s">
        <v>190</v>
      </c>
      <c r="G132" s="39"/>
      <c r="H132" s="39"/>
      <c r="I132" s="211"/>
      <c r="J132" s="39"/>
      <c r="K132" s="39"/>
      <c r="L132" s="43"/>
      <c r="M132" s="212"/>
      <c r="N132" s="213"/>
      <c r="O132" s="83"/>
      <c r="P132" s="83"/>
      <c r="Q132" s="83"/>
      <c r="R132" s="83"/>
      <c r="S132" s="83"/>
      <c r="T132" s="84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158</v>
      </c>
      <c r="AU132" s="16" t="s">
        <v>14</v>
      </c>
    </row>
    <row r="133" s="12" customFormat="1">
      <c r="A133" s="12"/>
      <c r="B133" s="216"/>
      <c r="C133" s="217"/>
      <c r="D133" s="209" t="s">
        <v>160</v>
      </c>
      <c r="E133" s="218" t="s">
        <v>19</v>
      </c>
      <c r="F133" s="219" t="s">
        <v>575</v>
      </c>
      <c r="G133" s="217"/>
      <c r="H133" s="218" t="s">
        <v>19</v>
      </c>
      <c r="I133" s="220"/>
      <c r="J133" s="217"/>
      <c r="K133" s="217"/>
      <c r="L133" s="221"/>
      <c r="M133" s="222"/>
      <c r="N133" s="223"/>
      <c r="O133" s="223"/>
      <c r="P133" s="223"/>
      <c r="Q133" s="223"/>
      <c r="R133" s="223"/>
      <c r="S133" s="223"/>
      <c r="T133" s="224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T133" s="225" t="s">
        <v>160</v>
      </c>
      <c r="AU133" s="225" t="s">
        <v>14</v>
      </c>
      <c r="AV133" s="12" t="s">
        <v>14</v>
      </c>
      <c r="AW133" s="12" t="s">
        <v>35</v>
      </c>
      <c r="AX133" s="12" t="s">
        <v>76</v>
      </c>
      <c r="AY133" s="225" t="s">
        <v>149</v>
      </c>
    </row>
    <row r="134" s="13" customFormat="1">
      <c r="A134" s="13"/>
      <c r="B134" s="226"/>
      <c r="C134" s="227"/>
      <c r="D134" s="209" t="s">
        <v>160</v>
      </c>
      <c r="E134" s="228" t="s">
        <v>234</v>
      </c>
      <c r="F134" s="229" t="s">
        <v>1313</v>
      </c>
      <c r="G134" s="227"/>
      <c r="H134" s="230">
        <v>90.459999999999994</v>
      </c>
      <c r="I134" s="231"/>
      <c r="J134" s="227"/>
      <c r="K134" s="227"/>
      <c r="L134" s="232"/>
      <c r="M134" s="233"/>
      <c r="N134" s="234"/>
      <c r="O134" s="234"/>
      <c r="P134" s="234"/>
      <c r="Q134" s="234"/>
      <c r="R134" s="234"/>
      <c r="S134" s="234"/>
      <c r="T134" s="23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6" t="s">
        <v>160</v>
      </c>
      <c r="AU134" s="236" t="s">
        <v>14</v>
      </c>
      <c r="AV134" s="13" t="s">
        <v>96</v>
      </c>
      <c r="AW134" s="13" t="s">
        <v>35</v>
      </c>
      <c r="AX134" s="13" t="s">
        <v>76</v>
      </c>
      <c r="AY134" s="236" t="s">
        <v>149</v>
      </c>
    </row>
    <row r="135" s="13" customFormat="1">
      <c r="A135" s="13"/>
      <c r="B135" s="226"/>
      <c r="C135" s="227"/>
      <c r="D135" s="209" t="s">
        <v>160</v>
      </c>
      <c r="E135" s="228" t="s">
        <v>119</v>
      </c>
      <c r="F135" s="229" t="s">
        <v>851</v>
      </c>
      <c r="G135" s="227"/>
      <c r="H135" s="230">
        <v>90.459999999999994</v>
      </c>
      <c r="I135" s="231"/>
      <c r="J135" s="227"/>
      <c r="K135" s="227"/>
      <c r="L135" s="232"/>
      <c r="M135" s="233"/>
      <c r="N135" s="234"/>
      <c r="O135" s="234"/>
      <c r="P135" s="234"/>
      <c r="Q135" s="234"/>
      <c r="R135" s="234"/>
      <c r="S135" s="234"/>
      <c r="T135" s="23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6" t="s">
        <v>160</v>
      </c>
      <c r="AU135" s="236" t="s">
        <v>14</v>
      </c>
      <c r="AV135" s="13" t="s">
        <v>96</v>
      </c>
      <c r="AW135" s="13" t="s">
        <v>35</v>
      </c>
      <c r="AX135" s="13" t="s">
        <v>14</v>
      </c>
      <c r="AY135" s="236" t="s">
        <v>149</v>
      </c>
    </row>
    <row r="136" s="2" customFormat="1" ht="21.75" customHeight="1">
      <c r="A136" s="37"/>
      <c r="B136" s="38"/>
      <c r="C136" s="196" t="s">
        <v>228</v>
      </c>
      <c r="D136" s="196" t="s">
        <v>150</v>
      </c>
      <c r="E136" s="197" t="s">
        <v>1314</v>
      </c>
      <c r="F136" s="198" t="s">
        <v>1315</v>
      </c>
      <c r="G136" s="199" t="s">
        <v>202</v>
      </c>
      <c r="H136" s="200">
        <v>833.64999999999998</v>
      </c>
      <c r="I136" s="201"/>
      <c r="J136" s="202">
        <f>ROUND(I136*H136,2)</f>
        <v>0</v>
      </c>
      <c r="K136" s="198" t="s">
        <v>154</v>
      </c>
      <c r="L136" s="43"/>
      <c r="M136" s="203" t="s">
        <v>19</v>
      </c>
      <c r="N136" s="204" t="s">
        <v>47</v>
      </c>
      <c r="O136" s="83"/>
      <c r="P136" s="205">
        <f>O136*H136</f>
        <v>0</v>
      </c>
      <c r="Q136" s="205">
        <v>0</v>
      </c>
      <c r="R136" s="205">
        <f>Q136*H136</f>
        <v>0</v>
      </c>
      <c r="S136" s="205">
        <v>0</v>
      </c>
      <c r="T136" s="206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07" t="s">
        <v>148</v>
      </c>
      <c r="AT136" s="207" t="s">
        <v>150</v>
      </c>
      <c r="AU136" s="207" t="s">
        <v>14</v>
      </c>
      <c r="AY136" s="16" t="s">
        <v>149</v>
      </c>
      <c r="BE136" s="208">
        <f>IF(N136="základní",J136,0)</f>
        <v>0</v>
      </c>
      <c r="BF136" s="208">
        <f>IF(N136="snížená",J136,0)</f>
        <v>0</v>
      </c>
      <c r="BG136" s="208">
        <f>IF(N136="zákl. přenesená",J136,0)</f>
        <v>0</v>
      </c>
      <c r="BH136" s="208">
        <f>IF(N136="sníž. přenesená",J136,0)</f>
        <v>0</v>
      </c>
      <c r="BI136" s="208">
        <f>IF(N136="nulová",J136,0)</f>
        <v>0</v>
      </c>
      <c r="BJ136" s="16" t="s">
        <v>14</v>
      </c>
      <c r="BK136" s="208">
        <f>ROUND(I136*H136,2)</f>
        <v>0</v>
      </c>
      <c r="BL136" s="16" t="s">
        <v>148</v>
      </c>
      <c r="BM136" s="207" t="s">
        <v>1316</v>
      </c>
    </row>
    <row r="137" s="2" customFormat="1">
      <c r="A137" s="37"/>
      <c r="B137" s="38"/>
      <c r="C137" s="39"/>
      <c r="D137" s="209" t="s">
        <v>156</v>
      </c>
      <c r="E137" s="39"/>
      <c r="F137" s="210" t="s">
        <v>1317</v>
      </c>
      <c r="G137" s="39"/>
      <c r="H137" s="39"/>
      <c r="I137" s="211"/>
      <c r="J137" s="39"/>
      <c r="K137" s="39"/>
      <c r="L137" s="43"/>
      <c r="M137" s="212"/>
      <c r="N137" s="213"/>
      <c r="O137" s="83"/>
      <c r="P137" s="83"/>
      <c r="Q137" s="83"/>
      <c r="R137" s="83"/>
      <c r="S137" s="83"/>
      <c r="T137" s="84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156</v>
      </c>
      <c r="AU137" s="16" t="s">
        <v>14</v>
      </c>
    </row>
    <row r="138" s="2" customFormat="1">
      <c r="A138" s="37"/>
      <c r="B138" s="38"/>
      <c r="C138" s="39"/>
      <c r="D138" s="214" t="s">
        <v>158</v>
      </c>
      <c r="E138" s="39"/>
      <c r="F138" s="215" t="s">
        <v>1318</v>
      </c>
      <c r="G138" s="39"/>
      <c r="H138" s="39"/>
      <c r="I138" s="211"/>
      <c r="J138" s="39"/>
      <c r="K138" s="39"/>
      <c r="L138" s="43"/>
      <c r="M138" s="212"/>
      <c r="N138" s="213"/>
      <c r="O138" s="83"/>
      <c r="P138" s="83"/>
      <c r="Q138" s="83"/>
      <c r="R138" s="83"/>
      <c r="S138" s="83"/>
      <c r="T138" s="84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158</v>
      </c>
      <c r="AU138" s="16" t="s">
        <v>14</v>
      </c>
    </row>
    <row r="139" s="12" customFormat="1">
      <c r="A139" s="12"/>
      <c r="B139" s="216"/>
      <c r="C139" s="217"/>
      <c r="D139" s="209" t="s">
        <v>160</v>
      </c>
      <c r="E139" s="218" t="s">
        <v>19</v>
      </c>
      <c r="F139" s="219" t="s">
        <v>575</v>
      </c>
      <c r="G139" s="217"/>
      <c r="H139" s="218" t="s">
        <v>19</v>
      </c>
      <c r="I139" s="220"/>
      <c r="J139" s="217"/>
      <c r="K139" s="217"/>
      <c r="L139" s="221"/>
      <c r="M139" s="222"/>
      <c r="N139" s="223"/>
      <c r="O139" s="223"/>
      <c r="P139" s="223"/>
      <c r="Q139" s="223"/>
      <c r="R139" s="223"/>
      <c r="S139" s="223"/>
      <c r="T139" s="224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T139" s="225" t="s">
        <v>160</v>
      </c>
      <c r="AU139" s="225" t="s">
        <v>14</v>
      </c>
      <c r="AV139" s="12" t="s">
        <v>14</v>
      </c>
      <c r="AW139" s="12" t="s">
        <v>35</v>
      </c>
      <c r="AX139" s="12" t="s">
        <v>76</v>
      </c>
      <c r="AY139" s="225" t="s">
        <v>149</v>
      </c>
    </row>
    <row r="140" s="13" customFormat="1">
      <c r="A140" s="13"/>
      <c r="B140" s="226"/>
      <c r="C140" s="227"/>
      <c r="D140" s="209" t="s">
        <v>160</v>
      </c>
      <c r="E140" s="228" t="s">
        <v>245</v>
      </c>
      <c r="F140" s="229" t="s">
        <v>1319</v>
      </c>
      <c r="G140" s="227"/>
      <c r="H140" s="230">
        <v>833.64999999999998</v>
      </c>
      <c r="I140" s="231"/>
      <c r="J140" s="227"/>
      <c r="K140" s="227"/>
      <c r="L140" s="232"/>
      <c r="M140" s="233"/>
      <c r="N140" s="234"/>
      <c r="O140" s="234"/>
      <c r="P140" s="234"/>
      <c r="Q140" s="234"/>
      <c r="R140" s="234"/>
      <c r="S140" s="234"/>
      <c r="T140" s="23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6" t="s">
        <v>160</v>
      </c>
      <c r="AU140" s="236" t="s">
        <v>14</v>
      </c>
      <c r="AV140" s="13" t="s">
        <v>96</v>
      </c>
      <c r="AW140" s="13" t="s">
        <v>35</v>
      </c>
      <c r="AX140" s="13" t="s">
        <v>76</v>
      </c>
      <c r="AY140" s="236" t="s">
        <v>149</v>
      </c>
    </row>
    <row r="141" s="13" customFormat="1">
      <c r="A141" s="13"/>
      <c r="B141" s="226"/>
      <c r="C141" s="227"/>
      <c r="D141" s="209" t="s">
        <v>160</v>
      </c>
      <c r="E141" s="228" t="s">
        <v>247</v>
      </c>
      <c r="F141" s="229" t="s">
        <v>248</v>
      </c>
      <c r="G141" s="227"/>
      <c r="H141" s="230">
        <v>833.64999999999998</v>
      </c>
      <c r="I141" s="231"/>
      <c r="J141" s="227"/>
      <c r="K141" s="227"/>
      <c r="L141" s="232"/>
      <c r="M141" s="233"/>
      <c r="N141" s="234"/>
      <c r="O141" s="234"/>
      <c r="P141" s="234"/>
      <c r="Q141" s="234"/>
      <c r="R141" s="234"/>
      <c r="S141" s="234"/>
      <c r="T141" s="23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6" t="s">
        <v>160</v>
      </c>
      <c r="AU141" s="236" t="s">
        <v>14</v>
      </c>
      <c r="AV141" s="13" t="s">
        <v>96</v>
      </c>
      <c r="AW141" s="13" t="s">
        <v>35</v>
      </c>
      <c r="AX141" s="13" t="s">
        <v>14</v>
      </c>
      <c r="AY141" s="236" t="s">
        <v>149</v>
      </c>
    </row>
    <row r="142" s="2" customFormat="1" ht="21.75" customHeight="1">
      <c r="A142" s="37"/>
      <c r="B142" s="38"/>
      <c r="C142" s="196" t="s">
        <v>239</v>
      </c>
      <c r="D142" s="196" t="s">
        <v>150</v>
      </c>
      <c r="E142" s="197" t="s">
        <v>229</v>
      </c>
      <c r="F142" s="198" t="s">
        <v>230</v>
      </c>
      <c r="G142" s="199" t="s">
        <v>202</v>
      </c>
      <c r="H142" s="200">
        <v>184.78</v>
      </c>
      <c r="I142" s="201"/>
      <c r="J142" s="202">
        <f>ROUND(I142*H142,2)</f>
        <v>0</v>
      </c>
      <c r="K142" s="198" t="s">
        <v>154</v>
      </c>
      <c r="L142" s="43"/>
      <c r="M142" s="203" t="s">
        <v>19</v>
      </c>
      <c r="N142" s="204" t="s">
        <v>47</v>
      </c>
      <c r="O142" s="83"/>
      <c r="P142" s="205">
        <f>O142*H142</f>
        <v>0</v>
      </c>
      <c r="Q142" s="205">
        <v>0</v>
      </c>
      <c r="R142" s="205">
        <f>Q142*H142</f>
        <v>0</v>
      </c>
      <c r="S142" s="205">
        <v>0</v>
      </c>
      <c r="T142" s="206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07" t="s">
        <v>148</v>
      </c>
      <c r="AT142" s="207" t="s">
        <v>150</v>
      </c>
      <c r="AU142" s="207" t="s">
        <v>14</v>
      </c>
      <c r="AY142" s="16" t="s">
        <v>149</v>
      </c>
      <c r="BE142" s="208">
        <f>IF(N142="základní",J142,0)</f>
        <v>0</v>
      </c>
      <c r="BF142" s="208">
        <f>IF(N142="snížená",J142,0)</f>
        <v>0</v>
      </c>
      <c r="BG142" s="208">
        <f>IF(N142="zákl. přenesená",J142,0)</f>
        <v>0</v>
      </c>
      <c r="BH142" s="208">
        <f>IF(N142="sníž. přenesená",J142,0)</f>
        <v>0</v>
      </c>
      <c r="BI142" s="208">
        <f>IF(N142="nulová",J142,0)</f>
        <v>0</v>
      </c>
      <c r="BJ142" s="16" t="s">
        <v>14</v>
      </c>
      <c r="BK142" s="208">
        <f>ROUND(I142*H142,2)</f>
        <v>0</v>
      </c>
      <c r="BL142" s="16" t="s">
        <v>148</v>
      </c>
      <c r="BM142" s="207" t="s">
        <v>1320</v>
      </c>
    </row>
    <row r="143" s="2" customFormat="1">
      <c r="A143" s="37"/>
      <c r="B143" s="38"/>
      <c r="C143" s="39"/>
      <c r="D143" s="209" t="s">
        <v>156</v>
      </c>
      <c r="E143" s="39"/>
      <c r="F143" s="210" t="s">
        <v>232</v>
      </c>
      <c r="G143" s="39"/>
      <c r="H143" s="39"/>
      <c r="I143" s="211"/>
      <c r="J143" s="39"/>
      <c r="K143" s="39"/>
      <c r="L143" s="43"/>
      <c r="M143" s="212"/>
      <c r="N143" s="213"/>
      <c r="O143" s="83"/>
      <c r="P143" s="83"/>
      <c r="Q143" s="83"/>
      <c r="R143" s="83"/>
      <c r="S143" s="83"/>
      <c r="T143" s="84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156</v>
      </c>
      <c r="AU143" s="16" t="s">
        <v>14</v>
      </c>
    </row>
    <row r="144" s="2" customFormat="1">
      <c r="A144" s="37"/>
      <c r="B144" s="38"/>
      <c r="C144" s="39"/>
      <c r="D144" s="214" t="s">
        <v>158</v>
      </c>
      <c r="E144" s="39"/>
      <c r="F144" s="215" t="s">
        <v>233</v>
      </c>
      <c r="G144" s="39"/>
      <c r="H144" s="39"/>
      <c r="I144" s="211"/>
      <c r="J144" s="39"/>
      <c r="K144" s="39"/>
      <c r="L144" s="43"/>
      <c r="M144" s="212"/>
      <c r="N144" s="213"/>
      <c r="O144" s="83"/>
      <c r="P144" s="83"/>
      <c r="Q144" s="83"/>
      <c r="R144" s="83"/>
      <c r="S144" s="83"/>
      <c r="T144" s="84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158</v>
      </c>
      <c r="AU144" s="16" t="s">
        <v>14</v>
      </c>
    </row>
    <row r="145" s="12" customFormat="1">
      <c r="A145" s="12"/>
      <c r="B145" s="216"/>
      <c r="C145" s="217"/>
      <c r="D145" s="209" t="s">
        <v>160</v>
      </c>
      <c r="E145" s="218" t="s">
        <v>19</v>
      </c>
      <c r="F145" s="219" t="s">
        <v>575</v>
      </c>
      <c r="G145" s="217"/>
      <c r="H145" s="218" t="s">
        <v>19</v>
      </c>
      <c r="I145" s="220"/>
      <c r="J145" s="217"/>
      <c r="K145" s="217"/>
      <c r="L145" s="221"/>
      <c r="M145" s="222"/>
      <c r="N145" s="223"/>
      <c r="O145" s="223"/>
      <c r="P145" s="223"/>
      <c r="Q145" s="223"/>
      <c r="R145" s="223"/>
      <c r="S145" s="223"/>
      <c r="T145" s="224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T145" s="225" t="s">
        <v>160</v>
      </c>
      <c r="AU145" s="225" t="s">
        <v>14</v>
      </c>
      <c r="AV145" s="12" t="s">
        <v>14</v>
      </c>
      <c r="AW145" s="12" t="s">
        <v>35</v>
      </c>
      <c r="AX145" s="12" t="s">
        <v>76</v>
      </c>
      <c r="AY145" s="225" t="s">
        <v>149</v>
      </c>
    </row>
    <row r="146" s="13" customFormat="1">
      <c r="A146" s="13"/>
      <c r="B146" s="226"/>
      <c r="C146" s="227"/>
      <c r="D146" s="209" t="s">
        <v>160</v>
      </c>
      <c r="E146" s="228" t="s">
        <v>94</v>
      </c>
      <c r="F146" s="229" t="s">
        <v>1321</v>
      </c>
      <c r="G146" s="227"/>
      <c r="H146" s="230">
        <v>94.319999999999993</v>
      </c>
      <c r="I146" s="231"/>
      <c r="J146" s="227"/>
      <c r="K146" s="227"/>
      <c r="L146" s="232"/>
      <c r="M146" s="233"/>
      <c r="N146" s="234"/>
      <c r="O146" s="234"/>
      <c r="P146" s="234"/>
      <c r="Q146" s="234"/>
      <c r="R146" s="234"/>
      <c r="S146" s="234"/>
      <c r="T146" s="235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6" t="s">
        <v>160</v>
      </c>
      <c r="AU146" s="236" t="s">
        <v>14</v>
      </c>
      <c r="AV146" s="13" t="s">
        <v>96</v>
      </c>
      <c r="AW146" s="13" t="s">
        <v>35</v>
      </c>
      <c r="AX146" s="13" t="s">
        <v>76</v>
      </c>
      <c r="AY146" s="236" t="s">
        <v>149</v>
      </c>
    </row>
    <row r="147" s="13" customFormat="1">
      <c r="A147" s="13"/>
      <c r="B147" s="226"/>
      <c r="C147" s="227"/>
      <c r="D147" s="209" t="s">
        <v>160</v>
      </c>
      <c r="E147" s="228" t="s">
        <v>112</v>
      </c>
      <c r="F147" s="229" t="s">
        <v>1322</v>
      </c>
      <c r="G147" s="227"/>
      <c r="H147" s="230">
        <v>90.459999999999994</v>
      </c>
      <c r="I147" s="231"/>
      <c r="J147" s="227"/>
      <c r="K147" s="227"/>
      <c r="L147" s="232"/>
      <c r="M147" s="233"/>
      <c r="N147" s="234"/>
      <c r="O147" s="234"/>
      <c r="P147" s="234"/>
      <c r="Q147" s="234"/>
      <c r="R147" s="234"/>
      <c r="S147" s="234"/>
      <c r="T147" s="23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6" t="s">
        <v>160</v>
      </c>
      <c r="AU147" s="236" t="s">
        <v>14</v>
      </c>
      <c r="AV147" s="13" t="s">
        <v>96</v>
      </c>
      <c r="AW147" s="13" t="s">
        <v>35</v>
      </c>
      <c r="AX147" s="13" t="s">
        <v>76</v>
      </c>
      <c r="AY147" s="236" t="s">
        <v>149</v>
      </c>
    </row>
    <row r="148" s="13" customFormat="1">
      <c r="A148" s="13"/>
      <c r="B148" s="226"/>
      <c r="C148" s="227"/>
      <c r="D148" s="209" t="s">
        <v>160</v>
      </c>
      <c r="E148" s="228" t="s">
        <v>278</v>
      </c>
      <c r="F148" s="229" t="s">
        <v>279</v>
      </c>
      <c r="G148" s="227"/>
      <c r="H148" s="230">
        <v>184.78</v>
      </c>
      <c r="I148" s="231"/>
      <c r="J148" s="227"/>
      <c r="K148" s="227"/>
      <c r="L148" s="232"/>
      <c r="M148" s="233"/>
      <c r="N148" s="234"/>
      <c r="O148" s="234"/>
      <c r="P148" s="234"/>
      <c r="Q148" s="234"/>
      <c r="R148" s="234"/>
      <c r="S148" s="234"/>
      <c r="T148" s="23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6" t="s">
        <v>160</v>
      </c>
      <c r="AU148" s="236" t="s">
        <v>14</v>
      </c>
      <c r="AV148" s="13" t="s">
        <v>96</v>
      </c>
      <c r="AW148" s="13" t="s">
        <v>35</v>
      </c>
      <c r="AX148" s="13" t="s">
        <v>14</v>
      </c>
      <c r="AY148" s="236" t="s">
        <v>149</v>
      </c>
    </row>
    <row r="149" s="2" customFormat="1" ht="16.5" customHeight="1">
      <c r="A149" s="37"/>
      <c r="B149" s="38"/>
      <c r="C149" s="196" t="s">
        <v>249</v>
      </c>
      <c r="D149" s="196" t="s">
        <v>150</v>
      </c>
      <c r="E149" s="197" t="s">
        <v>872</v>
      </c>
      <c r="F149" s="198" t="s">
        <v>873</v>
      </c>
      <c r="G149" s="199" t="s">
        <v>484</v>
      </c>
      <c r="H149" s="200">
        <v>3</v>
      </c>
      <c r="I149" s="201"/>
      <c r="J149" s="202">
        <f>ROUND(I149*H149,2)</f>
        <v>0</v>
      </c>
      <c r="K149" s="198" t="s">
        <v>154</v>
      </c>
      <c r="L149" s="43"/>
      <c r="M149" s="203" t="s">
        <v>19</v>
      </c>
      <c r="N149" s="204" t="s">
        <v>47</v>
      </c>
      <c r="O149" s="83"/>
      <c r="P149" s="205">
        <f>O149*H149</f>
        <v>0</v>
      </c>
      <c r="Q149" s="205">
        <v>0</v>
      </c>
      <c r="R149" s="205">
        <f>Q149*H149</f>
        <v>0</v>
      </c>
      <c r="S149" s="205">
        <v>0</v>
      </c>
      <c r="T149" s="206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07" t="s">
        <v>148</v>
      </c>
      <c r="AT149" s="207" t="s">
        <v>150</v>
      </c>
      <c r="AU149" s="207" t="s">
        <v>14</v>
      </c>
      <c r="AY149" s="16" t="s">
        <v>149</v>
      </c>
      <c r="BE149" s="208">
        <f>IF(N149="základní",J149,0)</f>
        <v>0</v>
      </c>
      <c r="BF149" s="208">
        <f>IF(N149="snížená",J149,0)</f>
        <v>0</v>
      </c>
      <c r="BG149" s="208">
        <f>IF(N149="zákl. přenesená",J149,0)</f>
        <v>0</v>
      </c>
      <c r="BH149" s="208">
        <f>IF(N149="sníž. přenesená",J149,0)</f>
        <v>0</v>
      </c>
      <c r="BI149" s="208">
        <f>IF(N149="nulová",J149,0)</f>
        <v>0</v>
      </c>
      <c r="BJ149" s="16" t="s">
        <v>14</v>
      </c>
      <c r="BK149" s="208">
        <f>ROUND(I149*H149,2)</f>
        <v>0</v>
      </c>
      <c r="BL149" s="16" t="s">
        <v>148</v>
      </c>
      <c r="BM149" s="207" t="s">
        <v>1323</v>
      </c>
    </row>
    <row r="150" s="2" customFormat="1">
      <c r="A150" s="37"/>
      <c r="B150" s="38"/>
      <c r="C150" s="39"/>
      <c r="D150" s="209" t="s">
        <v>156</v>
      </c>
      <c r="E150" s="39"/>
      <c r="F150" s="210" t="s">
        <v>875</v>
      </c>
      <c r="G150" s="39"/>
      <c r="H150" s="39"/>
      <c r="I150" s="211"/>
      <c r="J150" s="39"/>
      <c r="K150" s="39"/>
      <c r="L150" s="43"/>
      <c r="M150" s="212"/>
      <c r="N150" s="213"/>
      <c r="O150" s="83"/>
      <c r="P150" s="83"/>
      <c r="Q150" s="83"/>
      <c r="R150" s="83"/>
      <c r="S150" s="83"/>
      <c r="T150" s="84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156</v>
      </c>
      <c r="AU150" s="16" t="s">
        <v>14</v>
      </c>
    </row>
    <row r="151" s="2" customFormat="1">
      <c r="A151" s="37"/>
      <c r="B151" s="38"/>
      <c r="C151" s="39"/>
      <c r="D151" s="214" t="s">
        <v>158</v>
      </c>
      <c r="E151" s="39"/>
      <c r="F151" s="215" t="s">
        <v>876</v>
      </c>
      <c r="G151" s="39"/>
      <c r="H151" s="39"/>
      <c r="I151" s="211"/>
      <c r="J151" s="39"/>
      <c r="K151" s="39"/>
      <c r="L151" s="43"/>
      <c r="M151" s="212"/>
      <c r="N151" s="213"/>
      <c r="O151" s="83"/>
      <c r="P151" s="83"/>
      <c r="Q151" s="83"/>
      <c r="R151" s="83"/>
      <c r="S151" s="83"/>
      <c r="T151" s="84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158</v>
      </c>
      <c r="AU151" s="16" t="s">
        <v>14</v>
      </c>
    </row>
    <row r="152" s="12" customFormat="1">
      <c r="A152" s="12"/>
      <c r="B152" s="216"/>
      <c r="C152" s="217"/>
      <c r="D152" s="209" t="s">
        <v>160</v>
      </c>
      <c r="E152" s="218" t="s">
        <v>19</v>
      </c>
      <c r="F152" s="219" t="s">
        <v>575</v>
      </c>
      <c r="G152" s="217"/>
      <c r="H152" s="218" t="s">
        <v>19</v>
      </c>
      <c r="I152" s="220"/>
      <c r="J152" s="217"/>
      <c r="K152" s="217"/>
      <c r="L152" s="221"/>
      <c r="M152" s="222"/>
      <c r="N152" s="223"/>
      <c r="O152" s="223"/>
      <c r="P152" s="223"/>
      <c r="Q152" s="223"/>
      <c r="R152" s="223"/>
      <c r="S152" s="223"/>
      <c r="T152" s="224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T152" s="225" t="s">
        <v>160</v>
      </c>
      <c r="AU152" s="225" t="s">
        <v>14</v>
      </c>
      <c r="AV152" s="12" t="s">
        <v>14</v>
      </c>
      <c r="AW152" s="12" t="s">
        <v>35</v>
      </c>
      <c r="AX152" s="12" t="s">
        <v>76</v>
      </c>
      <c r="AY152" s="225" t="s">
        <v>149</v>
      </c>
    </row>
    <row r="153" s="13" customFormat="1">
      <c r="A153" s="13"/>
      <c r="B153" s="226"/>
      <c r="C153" s="227"/>
      <c r="D153" s="209" t="s">
        <v>160</v>
      </c>
      <c r="E153" s="228" t="s">
        <v>97</v>
      </c>
      <c r="F153" s="229" t="s">
        <v>1305</v>
      </c>
      <c r="G153" s="227"/>
      <c r="H153" s="230">
        <v>3</v>
      </c>
      <c r="I153" s="231"/>
      <c r="J153" s="227"/>
      <c r="K153" s="227"/>
      <c r="L153" s="232"/>
      <c r="M153" s="233"/>
      <c r="N153" s="234"/>
      <c r="O153" s="234"/>
      <c r="P153" s="234"/>
      <c r="Q153" s="234"/>
      <c r="R153" s="234"/>
      <c r="S153" s="234"/>
      <c r="T153" s="235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6" t="s">
        <v>160</v>
      </c>
      <c r="AU153" s="236" t="s">
        <v>14</v>
      </c>
      <c r="AV153" s="13" t="s">
        <v>96</v>
      </c>
      <c r="AW153" s="13" t="s">
        <v>35</v>
      </c>
      <c r="AX153" s="13" t="s">
        <v>76</v>
      </c>
      <c r="AY153" s="236" t="s">
        <v>149</v>
      </c>
    </row>
    <row r="154" s="13" customFormat="1">
      <c r="A154" s="13"/>
      <c r="B154" s="226"/>
      <c r="C154" s="227"/>
      <c r="D154" s="209" t="s">
        <v>160</v>
      </c>
      <c r="E154" s="228" t="s">
        <v>287</v>
      </c>
      <c r="F154" s="229" t="s">
        <v>288</v>
      </c>
      <c r="G154" s="227"/>
      <c r="H154" s="230">
        <v>3</v>
      </c>
      <c r="I154" s="231"/>
      <c r="J154" s="227"/>
      <c r="K154" s="227"/>
      <c r="L154" s="232"/>
      <c r="M154" s="233"/>
      <c r="N154" s="234"/>
      <c r="O154" s="234"/>
      <c r="P154" s="234"/>
      <c r="Q154" s="234"/>
      <c r="R154" s="234"/>
      <c r="S154" s="234"/>
      <c r="T154" s="23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6" t="s">
        <v>160</v>
      </c>
      <c r="AU154" s="236" t="s">
        <v>14</v>
      </c>
      <c r="AV154" s="13" t="s">
        <v>96</v>
      </c>
      <c r="AW154" s="13" t="s">
        <v>35</v>
      </c>
      <c r="AX154" s="13" t="s">
        <v>14</v>
      </c>
      <c r="AY154" s="236" t="s">
        <v>149</v>
      </c>
    </row>
    <row r="155" s="2" customFormat="1" ht="16.5" customHeight="1">
      <c r="A155" s="37"/>
      <c r="B155" s="38"/>
      <c r="C155" s="196" t="s">
        <v>259</v>
      </c>
      <c r="D155" s="196" t="s">
        <v>150</v>
      </c>
      <c r="E155" s="197" t="s">
        <v>877</v>
      </c>
      <c r="F155" s="198" t="s">
        <v>878</v>
      </c>
      <c r="G155" s="199" t="s">
        <v>484</v>
      </c>
      <c r="H155" s="200">
        <v>3</v>
      </c>
      <c r="I155" s="201"/>
      <c r="J155" s="202">
        <f>ROUND(I155*H155,2)</f>
        <v>0</v>
      </c>
      <c r="K155" s="198" t="s">
        <v>154</v>
      </c>
      <c r="L155" s="43"/>
      <c r="M155" s="203" t="s">
        <v>19</v>
      </c>
      <c r="N155" s="204" t="s">
        <v>47</v>
      </c>
      <c r="O155" s="83"/>
      <c r="P155" s="205">
        <f>O155*H155</f>
        <v>0</v>
      </c>
      <c r="Q155" s="205">
        <v>0</v>
      </c>
      <c r="R155" s="205">
        <f>Q155*H155</f>
        <v>0</v>
      </c>
      <c r="S155" s="205">
        <v>0</v>
      </c>
      <c r="T155" s="206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07" t="s">
        <v>148</v>
      </c>
      <c r="AT155" s="207" t="s">
        <v>150</v>
      </c>
      <c r="AU155" s="207" t="s">
        <v>14</v>
      </c>
      <c r="AY155" s="16" t="s">
        <v>149</v>
      </c>
      <c r="BE155" s="208">
        <f>IF(N155="základní",J155,0)</f>
        <v>0</v>
      </c>
      <c r="BF155" s="208">
        <f>IF(N155="snížená",J155,0)</f>
        <v>0</v>
      </c>
      <c r="BG155" s="208">
        <f>IF(N155="zákl. přenesená",J155,0)</f>
        <v>0</v>
      </c>
      <c r="BH155" s="208">
        <f>IF(N155="sníž. přenesená",J155,0)</f>
        <v>0</v>
      </c>
      <c r="BI155" s="208">
        <f>IF(N155="nulová",J155,0)</f>
        <v>0</v>
      </c>
      <c r="BJ155" s="16" t="s">
        <v>14</v>
      </c>
      <c r="BK155" s="208">
        <f>ROUND(I155*H155,2)</f>
        <v>0</v>
      </c>
      <c r="BL155" s="16" t="s">
        <v>148</v>
      </c>
      <c r="BM155" s="207" t="s">
        <v>1324</v>
      </c>
    </row>
    <row r="156" s="2" customFormat="1">
      <c r="A156" s="37"/>
      <c r="B156" s="38"/>
      <c r="C156" s="39"/>
      <c r="D156" s="209" t="s">
        <v>156</v>
      </c>
      <c r="E156" s="39"/>
      <c r="F156" s="210" t="s">
        <v>880</v>
      </c>
      <c r="G156" s="39"/>
      <c r="H156" s="39"/>
      <c r="I156" s="211"/>
      <c r="J156" s="39"/>
      <c r="K156" s="39"/>
      <c r="L156" s="43"/>
      <c r="M156" s="212"/>
      <c r="N156" s="213"/>
      <c r="O156" s="83"/>
      <c r="P156" s="83"/>
      <c r="Q156" s="83"/>
      <c r="R156" s="83"/>
      <c r="S156" s="83"/>
      <c r="T156" s="84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156</v>
      </c>
      <c r="AU156" s="16" t="s">
        <v>14</v>
      </c>
    </row>
    <row r="157" s="2" customFormat="1">
      <c r="A157" s="37"/>
      <c r="B157" s="38"/>
      <c r="C157" s="39"/>
      <c r="D157" s="214" t="s">
        <v>158</v>
      </c>
      <c r="E157" s="39"/>
      <c r="F157" s="215" t="s">
        <v>881</v>
      </c>
      <c r="G157" s="39"/>
      <c r="H157" s="39"/>
      <c r="I157" s="211"/>
      <c r="J157" s="39"/>
      <c r="K157" s="39"/>
      <c r="L157" s="43"/>
      <c r="M157" s="212"/>
      <c r="N157" s="213"/>
      <c r="O157" s="83"/>
      <c r="P157" s="83"/>
      <c r="Q157" s="83"/>
      <c r="R157" s="83"/>
      <c r="S157" s="83"/>
      <c r="T157" s="84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158</v>
      </c>
      <c r="AU157" s="16" t="s">
        <v>14</v>
      </c>
    </row>
    <row r="158" s="12" customFormat="1">
      <c r="A158" s="12"/>
      <c r="B158" s="216"/>
      <c r="C158" s="217"/>
      <c r="D158" s="209" t="s">
        <v>160</v>
      </c>
      <c r="E158" s="218" t="s">
        <v>19</v>
      </c>
      <c r="F158" s="219" t="s">
        <v>575</v>
      </c>
      <c r="G158" s="217"/>
      <c r="H158" s="218" t="s">
        <v>19</v>
      </c>
      <c r="I158" s="220"/>
      <c r="J158" s="217"/>
      <c r="K158" s="217"/>
      <c r="L158" s="221"/>
      <c r="M158" s="222"/>
      <c r="N158" s="223"/>
      <c r="O158" s="223"/>
      <c r="P158" s="223"/>
      <c r="Q158" s="223"/>
      <c r="R158" s="223"/>
      <c r="S158" s="223"/>
      <c r="T158" s="224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T158" s="225" t="s">
        <v>160</v>
      </c>
      <c r="AU158" s="225" t="s">
        <v>14</v>
      </c>
      <c r="AV158" s="12" t="s">
        <v>14</v>
      </c>
      <c r="AW158" s="12" t="s">
        <v>35</v>
      </c>
      <c r="AX158" s="12" t="s">
        <v>76</v>
      </c>
      <c r="AY158" s="225" t="s">
        <v>149</v>
      </c>
    </row>
    <row r="159" s="13" customFormat="1">
      <c r="A159" s="13"/>
      <c r="B159" s="226"/>
      <c r="C159" s="227"/>
      <c r="D159" s="209" t="s">
        <v>160</v>
      </c>
      <c r="E159" s="228" t="s">
        <v>100</v>
      </c>
      <c r="F159" s="229" t="s">
        <v>1307</v>
      </c>
      <c r="G159" s="227"/>
      <c r="H159" s="230">
        <v>3</v>
      </c>
      <c r="I159" s="231"/>
      <c r="J159" s="227"/>
      <c r="K159" s="227"/>
      <c r="L159" s="232"/>
      <c r="M159" s="233"/>
      <c r="N159" s="234"/>
      <c r="O159" s="234"/>
      <c r="P159" s="234"/>
      <c r="Q159" s="234"/>
      <c r="R159" s="234"/>
      <c r="S159" s="234"/>
      <c r="T159" s="235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6" t="s">
        <v>160</v>
      </c>
      <c r="AU159" s="236" t="s">
        <v>14</v>
      </c>
      <c r="AV159" s="13" t="s">
        <v>96</v>
      </c>
      <c r="AW159" s="13" t="s">
        <v>35</v>
      </c>
      <c r="AX159" s="13" t="s">
        <v>76</v>
      </c>
      <c r="AY159" s="236" t="s">
        <v>149</v>
      </c>
    </row>
    <row r="160" s="13" customFormat="1">
      <c r="A160" s="13"/>
      <c r="B160" s="226"/>
      <c r="C160" s="227"/>
      <c r="D160" s="209" t="s">
        <v>160</v>
      </c>
      <c r="E160" s="228" t="s">
        <v>296</v>
      </c>
      <c r="F160" s="229" t="s">
        <v>297</v>
      </c>
      <c r="G160" s="227"/>
      <c r="H160" s="230">
        <v>3</v>
      </c>
      <c r="I160" s="231"/>
      <c r="J160" s="227"/>
      <c r="K160" s="227"/>
      <c r="L160" s="232"/>
      <c r="M160" s="233"/>
      <c r="N160" s="234"/>
      <c r="O160" s="234"/>
      <c r="P160" s="234"/>
      <c r="Q160" s="234"/>
      <c r="R160" s="234"/>
      <c r="S160" s="234"/>
      <c r="T160" s="23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6" t="s">
        <v>160</v>
      </c>
      <c r="AU160" s="236" t="s">
        <v>14</v>
      </c>
      <c r="AV160" s="13" t="s">
        <v>96</v>
      </c>
      <c r="AW160" s="13" t="s">
        <v>35</v>
      </c>
      <c r="AX160" s="13" t="s">
        <v>14</v>
      </c>
      <c r="AY160" s="236" t="s">
        <v>149</v>
      </c>
    </row>
    <row r="161" s="2" customFormat="1" ht="16.5" customHeight="1">
      <c r="A161" s="37"/>
      <c r="B161" s="38"/>
      <c r="C161" s="196" t="s">
        <v>270</v>
      </c>
      <c r="D161" s="196" t="s">
        <v>150</v>
      </c>
      <c r="E161" s="197" t="s">
        <v>882</v>
      </c>
      <c r="F161" s="198" t="s">
        <v>883</v>
      </c>
      <c r="G161" s="199" t="s">
        <v>484</v>
      </c>
      <c r="H161" s="200">
        <v>3</v>
      </c>
      <c r="I161" s="201"/>
      <c r="J161" s="202">
        <f>ROUND(I161*H161,2)</f>
        <v>0</v>
      </c>
      <c r="K161" s="198" t="s">
        <v>154</v>
      </c>
      <c r="L161" s="43"/>
      <c r="M161" s="203" t="s">
        <v>19</v>
      </c>
      <c r="N161" s="204" t="s">
        <v>47</v>
      </c>
      <c r="O161" s="83"/>
      <c r="P161" s="205">
        <f>O161*H161</f>
        <v>0</v>
      </c>
      <c r="Q161" s="205">
        <v>0</v>
      </c>
      <c r="R161" s="205">
        <f>Q161*H161</f>
        <v>0</v>
      </c>
      <c r="S161" s="205">
        <v>0</v>
      </c>
      <c r="T161" s="206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07" t="s">
        <v>148</v>
      </c>
      <c r="AT161" s="207" t="s">
        <v>150</v>
      </c>
      <c r="AU161" s="207" t="s">
        <v>14</v>
      </c>
      <c r="AY161" s="16" t="s">
        <v>149</v>
      </c>
      <c r="BE161" s="208">
        <f>IF(N161="základní",J161,0)</f>
        <v>0</v>
      </c>
      <c r="BF161" s="208">
        <f>IF(N161="snížená",J161,0)</f>
        <v>0</v>
      </c>
      <c r="BG161" s="208">
        <f>IF(N161="zákl. přenesená",J161,0)</f>
        <v>0</v>
      </c>
      <c r="BH161" s="208">
        <f>IF(N161="sníž. přenesená",J161,0)</f>
        <v>0</v>
      </c>
      <c r="BI161" s="208">
        <f>IF(N161="nulová",J161,0)</f>
        <v>0</v>
      </c>
      <c r="BJ161" s="16" t="s">
        <v>14</v>
      </c>
      <c r="BK161" s="208">
        <f>ROUND(I161*H161,2)</f>
        <v>0</v>
      </c>
      <c r="BL161" s="16" t="s">
        <v>148</v>
      </c>
      <c r="BM161" s="207" t="s">
        <v>1325</v>
      </c>
    </row>
    <row r="162" s="2" customFormat="1">
      <c r="A162" s="37"/>
      <c r="B162" s="38"/>
      <c r="C162" s="39"/>
      <c r="D162" s="209" t="s">
        <v>156</v>
      </c>
      <c r="E162" s="39"/>
      <c r="F162" s="210" t="s">
        <v>885</v>
      </c>
      <c r="G162" s="39"/>
      <c r="H162" s="39"/>
      <c r="I162" s="211"/>
      <c r="J162" s="39"/>
      <c r="K162" s="39"/>
      <c r="L162" s="43"/>
      <c r="M162" s="212"/>
      <c r="N162" s="213"/>
      <c r="O162" s="83"/>
      <c r="P162" s="83"/>
      <c r="Q162" s="83"/>
      <c r="R162" s="83"/>
      <c r="S162" s="83"/>
      <c r="T162" s="84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156</v>
      </c>
      <c r="AU162" s="16" t="s">
        <v>14</v>
      </c>
    </row>
    <row r="163" s="2" customFormat="1">
      <c r="A163" s="37"/>
      <c r="B163" s="38"/>
      <c r="C163" s="39"/>
      <c r="D163" s="214" t="s">
        <v>158</v>
      </c>
      <c r="E163" s="39"/>
      <c r="F163" s="215" t="s">
        <v>886</v>
      </c>
      <c r="G163" s="39"/>
      <c r="H163" s="39"/>
      <c r="I163" s="211"/>
      <c r="J163" s="39"/>
      <c r="K163" s="39"/>
      <c r="L163" s="43"/>
      <c r="M163" s="212"/>
      <c r="N163" s="213"/>
      <c r="O163" s="83"/>
      <c r="P163" s="83"/>
      <c r="Q163" s="83"/>
      <c r="R163" s="83"/>
      <c r="S163" s="83"/>
      <c r="T163" s="84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158</v>
      </c>
      <c r="AU163" s="16" t="s">
        <v>14</v>
      </c>
    </row>
    <row r="164" s="12" customFormat="1">
      <c r="A164" s="12"/>
      <c r="B164" s="216"/>
      <c r="C164" s="217"/>
      <c r="D164" s="209" t="s">
        <v>160</v>
      </c>
      <c r="E164" s="218" t="s">
        <v>19</v>
      </c>
      <c r="F164" s="219" t="s">
        <v>575</v>
      </c>
      <c r="G164" s="217"/>
      <c r="H164" s="218" t="s">
        <v>19</v>
      </c>
      <c r="I164" s="220"/>
      <c r="J164" s="217"/>
      <c r="K164" s="217"/>
      <c r="L164" s="221"/>
      <c r="M164" s="222"/>
      <c r="N164" s="223"/>
      <c r="O164" s="223"/>
      <c r="P164" s="223"/>
      <c r="Q164" s="223"/>
      <c r="R164" s="223"/>
      <c r="S164" s="223"/>
      <c r="T164" s="224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T164" s="225" t="s">
        <v>160</v>
      </c>
      <c r="AU164" s="225" t="s">
        <v>14</v>
      </c>
      <c r="AV164" s="12" t="s">
        <v>14</v>
      </c>
      <c r="AW164" s="12" t="s">
        <v>35</v>
      </c>
      <c r="AX164" s="12" t="s">
        <v>76</v>
      </c>
      <c r="AY164" s="225" t="s">
        <v>149</v>
      </c>
    </row>
    <row r="165" s="13" customFormat="1">
      <c r="A165" s="13"/>
      <c r="B165" s="226"/>
      <c r="C165" s="227"/>
      <c r="D165" s="209" t="s">
        <v>160</v>
      </c>
      <c r="E165" s="228" t="s">
        <v>304</v>
      </c>
      <c r="F165" s="229" t="s">
        <v>1305</v>
      </c>
      <c r="G165" s="227"/>
      <c r="H165" s="230">
        <v>3</v>
      </c>
      <c r="I165" s="231"/>
      <c r="J165" s="227"/>
      <c r="K165" s="227"/>
      <c r="L165" s="232"/>
      <c r="M165" s="233"/>
      <c r="N165" s="234"/>
      <c r="O165" s="234"/>
      <c r="P165" s="234"/>
      <c r="Q165" s="234"/>
      <c r="R165" s="234"/>
      <c r="S165" s="234"/>
      <c r="T165" s="235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6" t="s">
        <v>160</v>
      </c>
      <c r="AU165" s="236" t="s">
        <v>14</v>
      </c>
      <c r="AV165" s="13" t="s">
        <v>96</v>
      </c>
      <c r="AW165" s="13" t="s">
        <v>35</v>
      </c>
      <c r="AX165" s="13" t="s">
        <v>76</v>
      </c>
      <c r="AY165" s="236" t="s">
        <v>149</v>
      </c>
    </row>
    <row r="166" s="13" customFormat="1">
      <c r="A166" s="13"/>
      <c r="B166" s="226"/>
      <c r="C166" s="227"/>
      <c r="D166" s="209" t="s">
        <v>160</v>
      </c>
      <c r="E166" s="228" t="s">
        <v>306</v>
      </c>
      <c r="F166" s="229" t="s">
        <v>307</v>
      </c>
      <c r="G166" s="227"/>
      <c r="H166" s="230">
        <v>3</v>
      </c>
      <c r="I166" s="231"/>
      <c r="J166" s="227"/>
      <c r="K166" s="227"/>
      <c r="L166" s="232"/>
      <c r="M166" s="233"/>
      <c r="N166" s="234"/>
      <c r="O166" s="234"/>
      <c r="P166" s="234"/>
      <c r="Q166" s="234"/>
      <c r="R166" s="234"/>
      <c r="S166" s="234"/>
      <c r="T166" s="235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6" t="s">
        <v>160</v>
      </c>
      <c r="AU166" s="236" t="s">
        <v>14</v>
      </c>
      <c r="AV166" s="13" t="s">
        <v>96</v>
      </c>
      <c r="AW166" s="13" t="s">
        <v>35</v>
      </c>
      <c r="AX166" s="13" t="s">
        <v>14</v>
      </c>
      <c r="AY166" s="236" t="s">
        <v>149</v>
      </c>
    </row>
    <row r="167" s="2" customFormat="1" ht="16.5" customHeight="1">
      <c r="A167" s="37"/>
      <c r="B167" s="38"/>
      <c r="C167" s="196" t="s">
        <v>280</v>
      </c>
      <c r="D167" s="196" t="s">
        <v>150</v>
      </c>
      <c r="E167" s="197" t="s">
        <v>887</v>
      </c>
      <c r="F167" s="198" t="s">
        <v>888</v>
      </c>
      <c r="G167" s="199" t="s">
        <v>484</v>
      </c>
      <c r="H167" s="200">
        <v>3</v>
      </c>
      <c r="I167" s="201"/>
      <c r="J167" s="202">
        <f>ROUND(I167*H167,2)</f>
        <v>0</v>
      </c>
      <c r="K167" s="198" t="s">
        <v>154</v>
      </c>
      <c r="L167" s="43"/>
      <c r="M167" s="203" t="s">
        <v>19</v>
      </c>
      <c r="N167" s="204" t="s">
        <v>47</v>
      </c>
      <c r="O167" s="83"/>
      <c r="P167" s="205">
        <f>O167*H167</f>
        <v>0</v>
      </c>
      <c r="Q167" s="205">
        <v>0</v>
      </c>
      <c r="R167" s="205">
        <f>Q167*H167</f>
        <v>0</v>
      </c>
      <c r="S167" s="205">
        <v>0</v>
      </c>
      <c r="T167" s="206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07" t="s">
        <v>148</v>
      </c>
      <c r="AT167" s="207" t="s">
        <v>150</v>
      </c>
      <c r="AU167" s="207" t="s">
        <v>14</v>
      </c>
      <c r="AY167" s="16" t="s">
        <v>149</v>
      </c>
      <c r="BE167" s="208">
        <f>IF(N167="základní",J167,0)</f>
        <v>0</v>
      </c>
      <c r="BF167" s="208">
        <f>IF(N167="snížená",J167,0)</f>
        <v>0</v>
      </c>
      <c r="BG167" s="208">
        <f>IF(N167="zákl. přenesená",J167,0)</f>
        <v>0</v>
      </c>
      <c r="BH167" s="208">
        <f>IF(N167="sníž. přenesená",J167,0)</f>
        <v>0</v>
      </c>
      <c r="BI167" s="208">
        <f>IF(N167="nulová",J167,0)</f>
        <v>0</v>
      </c>
      <c r="BJ167" s="16" t="s">
        <v>14</v>
      </c>
      <c r="BK167" s="208">
        <f>ROUND(I167*H167,2)</f>
        <v>0</v>
      </c>
      <c r="BL167" s="16" t="s">
        <v>148</v>
      </c>
      <c r="BM167" s="207" t="s">
        <v>1326</v>
      </c>
    </row>
    <row r="168" s="2" customFormat="1">
      <c r="A168" s="37"/>
      <c r="B168" s="38"/>
      <c r="C168" s="39"/>
      <c r="D168" s="209" t="s">
        <v>156</v>
      </c>
      <c r="E168" s="39"/>
      <c r="F168" s="210" t="s">
        <v>890</v>
      </c>
      <c r="G168" s="39"/>
      <c r="H168" s="39"/>
      <c r="I168" s="211"/>
      <c r="J168" s="39"/>
      <c r="K168" s="39"/>
      <c r="L168" s="43"/>
      <c r="M168" s="212"/>
      <c r="N168" s="213"/>
      <c r="O168" s="83"/>
      <c r="P168" s="83"/>
      <c r="Q168" s="83"/>
      <c r="R168" s="83"/>
      <c r="S168" s="83"/>
      <c r="T168" s="84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156</v>
      </c>
      <c r="AU168" s="16" t="s">
        <v>14</v>
      </c>
    </row>
    <row r="169" s="2" customFormat="1">
      <c r="A169" s="37"/>
      <c r="B169" s="38"/>
      <c r="C169" s="39"/>
      <c r="D169" s="214" t="s">
        <v>158</v>
      </c>
      <c r="E169" s="39"/>
      <c r="F169" s="215" t="s">
        <v>891</v>
      </c>
      <c r="G169" s="39"/>
      <c r="H169" s="39"/>
      <c r="I169" s="211"/>
      <c r="J169" s="39"/>
      <c r="K169" s="39"/>
      <c r="L169" s="43"/>
      <c r="M169" s="212"/>
      <c r="N169" s="213"/>
      <c r="O169" s="83"/>
      <c r="P169" s="83"/>
      <c r="Q169" s="83"/>
      <c r="R169" s="83"/>
      <c r="S169" s="83"/>
      <c r="T169" s="84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158</v>
      </c>
      <c r="AU169" s="16" t="s">
        <v>14</v>
      </c>
    </row>
    <row r="170" s="12" customFormat="1">
      <c r="A170" s="12"/>
      <c r="B170" s="216"/>
      <c r="C170" s="217"/>
      <c r="D170" s="209" t="s">
        <v>160</v>
      </c>
      <c r="E170" s="218" t="s">
        <v>19</v>
      </c>
      <c r="F170" s="219" t="s">
        <v>575</v>
      </c>
      <c r="G170" s="217"/>
      <c r="H170" s="218" t="s">
        <v>19</v>
      </c>
      <c r="I170" s="220"/>
      <c r="J170" s="217"/>
      <c r="K170" s="217"/>
      <c r="L170" s="221"/>
      <c r="M170" s="222"/>
      <c r="N170" s="223"/>
      <c r="O170" s="223"/>
      <c r="P170" s="223"/>
      <c r="Q170" s="223"/>
      <c r="R170" s="223"/>
      <c r="S170" s="223"/>
      <c r="T170" s="224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T170" s="225" t="s">
        <v>160</v>
      </c>
      <c r="AU170" s="225" t="s">
        <v>14</v>
      </c>
      <c r="AV170" s="12" t="s">
        <v>14</v>
      </c>
      <c r="AW170" s="12" t="s">
        <v>35</v>
      </c>
      <c r="AX170" s="12" t="s">
        <v>76</v>
      </c>
      <c r="AY170" s="225" t="s">
        <v>149</v>
      </c>
    </row>
    <row r="171" s="13" customFormat="1">
      <c r="A171" s="13"/>
      <c r="B171" s="226"/>
      <c r="C171" s="227"/>
      <c r="D171" s="209" t="s">
        <v>160</v>
      </c>
      <c r="E171" s="228" t="s">
        <v>316</v>
      </c>
      <c r="F171" s="229" t="s">
        <v>1307</v>
      </c>
      <c r="G171" s="227"/>
      <c r="H171" s="230">
        <v>3</v>
      </c>
      <c r="I171" s="231"/>
      <c r="J171" s="227"/>
      <c r="K171" s="227"/>
      <c r="L171" s="232"/>
      <c r="M171" s="233"/>
      <c r="N171" s="234"/>
      <c r="O171" s="234"/>
      <c r="P171" s="234"/>
      <c r="Q171" s="234"/>
      <c r="R171" s="234"/>
      <c r="S171" s="234"/>
      <c r="T171" s="235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6" t="s">
        <v>160</v>
      </c>
      <c r="AU171" s="236" t="s">
        <v>14</v>
      </c>
      <c r="AV171" s="13" t="s">
        <v>96</v>
      </c>
      <c r="AW171" s="13" t="s">
        <v>35</v>
      </c>
      <c r="AX171" s="13" t="s">
        <v>76</v>
      </c>
      <c r="AY171" s="236" t="s">
        <v>149</v>
      </c>
    </row>
    <row r="172" s="13" customFormat="1">
      <c r="A172" s="13"/>
      <c r="B172" s="226"/>
      <c r="C172" s="227"/>
      <c r="D172" s="209" t="s">
        <v>160</v>
      </c>
      <c r="E172" s="228" t="s">
        <v>318</v>
      </c>
      <c r="F172" s="229" t="s">
        <v>319</v>
      </c>
      <c r="G172" s="227"/>
      <c r="H172" s="230">
        <v>3</v>
      </c>
      <c r="I172" s="231"/>
      <c r="J172" s="227"/>
      <c r="K172" s="227"/>
      <c r="L172" s="232"/>
      <c r="M172" s="233"/>
      <c r="N172" s="234"/>
      <c r="O172" s="234"/>
      <c r="P172" s="234"/>
      <c r="Q172" s="234"/>
      <c r="R172" s="234"/>
      <c r="S172" s="234"/>
      <c r="T172" s="235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6" t="s">
        <v>160</v>
      </c>
      <c r="AU172" s="236" t="s">
        <v>14</v>
      </c>
      <c r="AV172" s="13" t="s">
        <v>96</v>
      </c>
      <c r="AW172" s="13" t="s">
        <v>35</v>
      </c>
      <c r="AX172" s="13" t="s">
        <v>14</v>
      </c>
      <c r="AY172" s="236" t="s">
        <v>149</v>
      </c>
    </row>
    <row r="173" s="2" customFormat="1" ht="16.5" customHeight="1">
      <c r="A173" s="37"/>
      <c r="B173" s="38"/>
      <c r="C173" s="196" t="s">
        <v>8</v>
      </c>
      <c r="D173" s="196" t="s">
        <v>150</v>
      </c>
      <c r="E173" s="197" t="s">
        <v>892</v>
      </c>
      <c r="F173" s="198" t="s">
        <v>893</v>
      </c>
      <c r="G173" s="199" t="s">
        <v>484</v>
      </c>
      <c r="H173" s="200">
        <v>3</v>
      </c>
      <c r="I173" s="201"/>
      <c r="J173" s="202">
        <f>ROUND(I173*H173,2)</f>
        <v>0</v>
      </c>
      <c r="K173" s="198" t="s">
        <v>154</v>
      </c>
      <c r="L173" s="43"/>
      <c r="M173" s="203" t="s">
        <v>19</v>
      </c>
      <c r="N173" s="204" t="s">
        <v>47</v>
      </c>
      <c r="O173" s="83"/>
      <c r="P173" s="205">
        <f>O173*H173</f>
        <v>0</v>
      </c>
      <c r="Q173" s="205">
        <v>0</v>
      </c>
      <c r="R173" s="205">
        <f>Q173*H173</f>
        <v>0</v>
      </c>
      <c r="S173" s="205">
        <v>0</v>
      </c>
      <c r="T173" s="206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07" t="s">
        <v>148</v>
      </c>
      <c r="AT173" s="207" t="s">
        <v>150</v>
      </c>
      <c r="AU173" s="207" t="s">
        <v>14</v>
      </c>
      <c r="AY173" s="16" t="s">
        <v>149</v>
      </c>
      <c r="BE173" s="208">
        <f>IF(N173="základní",J173,0)</f>
        <v>0</v>
      </c>
      <c r="BF173" s="208">
        <f>IF(N173="snížená",J173,0)</f>
        <v>0</v>
      </c>
      <c r="BG173" s="208">
        <f>IF(N173="zákl. přenesená",J173,0)</f>
        <v>0</v>
      </c>
      <c r="BH173" s="208">
        <f>IF(N173="sníž. přenesená",J173,0)</f>
        <v>0</v>
      </c>
      <c r="BI173" s="208">
        <f>IF(N173="nulová",J173,0)</f>
        <v>0</v>
      </c>
      <c r="BJ173" s="16" t="s">
        <v>14</v>
      </c>
      <c r="BK173" s="208">
        <f>ROUND(I173*H173,2)</f>
        <v>0</v>
      </c>
      <c r="BL173" s="16" t="s">
        <v>148</v>
      </c>
      <c r="BM173" s="207" t="s">
        <v>1327</v>
      </c>
    </row>
    <row r="174" s="2" customFormat="1">
      <c r="A174" s="37"/>
      <c r="B174" s="38"/>
      <c r="C174" s="39"/>
      <c r="D174" s="209" t="s">
        <v>156</v>
      </c>
      <c r="E174" s="39"/>
      <c r="F174" s="210" t="s">
        <v>895</v>
      </c>
      <c r="G174" s="39"/>
      <c r="H174" s="39"/>
      <c r="I174" s="211"/>
      <c r="J174" s="39"/>
      <c r="K174" s="39"/>
      <c r="L174" s="43"/>
      <c r="M174" s="212"/>
      <c r="N174" s="213"/>
      <c r="O174" s="83"/>
      <c r="P174" s="83"/>
      <c r="Q174" s="83"/>
      <c r="R174" s="83"/>
      <c r="S174" s="83"/>
      <c r="T174" s="84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156</v>
      </c>
      <c r="AU174" s="16" t="s">
        <v>14</v>
      </c>
    </row>
    <row r="175" s="2" customFormat="1">
      <c r="A175" s="37"/>
      <c r="B175" s="38"/>
      <c r="C175" s="39"/>
      <c r="D175" s="214" t="s">
        <v>158</v>
      </c>
      <c r="E175" s="39"/>
      <c r="F175" s="215" t="s">
        <v>896</v>
      </c>
      <c r="G175" s="39"/>
      <c r="H175" s="39"/>
      <c r="I175" s="211"/>
      <c r="J175" s="39"/>
      <c r="K175" s="39"/>
      <c r="L175" s="43"/>
      <c r="M175" s="212"/>
      <c r="N175" s="213"/>
      <c r="O175" s="83"/>
      <c r="P175" s="83"/>
      <c r="Q175" s="83"/>
      <c r="R175" s="83"/>
      <c r="S175" s="83"/>
      <c r="T175" s="84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158</v>
      </c>
      <c r="AU175" s="16" t="s">
        <v>14</v>
      </c>
    </row>
    <row r="176" s="12" customFormat="1">
      <c r="A176" s="12"/>
      <c r="B176" s="216"/>
      <c r="C176" s="217"/>
      <c r="D176" s="209" t="s">
        <v>160</v>
      </c>
      <c r="E176" s="218" t="s">
        <v>19</v>
      </c>
      <c r="F176" s="219" t="s">
        <v>575</v>
      </c>
      <c r="G176" s="217"/>
      <c r="H176" s="218" t="s">
        <v>19</v>
      </c>
      <c r="I176" s="220"/>
      <c r="J176" s="217"/>
      <c r="K176" s="217"/>
      <c r="L176" s="221"/>
      <c r="M176" s="222"/>
      <c r="N176" s="223"/>
      <c r="O176" s="223"/>
      <c r="P176" s="223"/>
      <c r="Q176" s="223"/>
      <c r="R176" s="223"/>
      <c r="S176" s="223"/>
      <c r="T176" s="224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T176" s="225" t="s">
        <v>160</v>
      </c>
      <c r="AU176" s="225" t="s">
        <v>14</v>
      </c>
      <c r="AV176" s="12" t="s">
        <v>14</v>
      </c>
      <c r="AW176" s="12" t="s">
        <v>35</v>
      </c>
      <c r="AX176" s="12" t="s">
        <v>76</v>
      </c>
      <c r="AY176" s="225" t="s">
        <v>149</v>
      </c>
    </row>
    <row r="177" s="13" customFormat="1">
      <c r="A177" s="13"/>
      <c r="B177" s="226"/>
      <c r="C177" s="227"/>
      <c r="D177" s="209" t="s">
        <v>160</v>
      </c>
      <c r="E177" s="228" t="s">
        <v>340</v>
      </c>
      <c r="F177" s="229" t="s">
        <v>1305</v>
      </c>
      <c r="G177" s="227"/>
      <c r="H177" s="230">
        <v>3</v>
      </c>
      <c r="I177" s="231"/>
      <c r="J177" s="227"/>
      <c r="K177" s="227"/>
      <c r="L177" s="232"/>
      <c r="M177" s="233"/>
      <c r="N177" s="234"/>
      <c r="O177" s="234"/>
      <c r="P177" s="234"/>
      <c r="Q177" s="234"/>
      <c r="R177" s="234"/>
      <c r="S177" s="234"/>
      <c r="T177" s="235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6" t="s">
        <v>160</v>
      </c>
      <c r="AU177" s="236" t="s">
        <v>14</v>
      </c>
      <c r="AV177" s="13" t="s">
        <v>96</v>
      </c>
      <c r="AW177" s="13" t="s">
        <v>35</v>
      </c>
      <c r="AX177" s="13" t="s">
        <v>76</v>
      </c>
      <c r="AY177" s="236" t="s">
        <v>149</v>
      </c>
    </row>
    <row r="178" s="13" customFormat="1">
      <c r="A178" s="13"/>
      <c r="B178" s="226"/>
      <c r="C178" s="227"/>
      <c r="D178" s="209" t="s">
        <v>160</v>
      </c>
      <c r="E178" s="228" t="s">
        <v>342</v>
      </c>
      <c r="F178" s="229" t="s">
        <v>343</v>
      </c>
      <c r="G178" s="227"/>
      <c r="H178" s="230">
        <v>3</v>
      </c>
      <c r="I178" s="231"/>
      <c r="J178" s="227"/>
      <c r="K178" s="227"/>
      <c r="L178" s="232"/>
      <c r="M178" s="233"/>
      <c r="N178" s="234"/>
      <c r="O178" s="234"/>
      <c r="P178" s="234"/>
      <c r="Q178" s="234"/>
      <c r="R178" s="234"/>
      <c r="S178" s="234"/>
      <c r="T178" s="235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6" t="s">
        <v>160</v>
      </c>
      <c r="AU178" s="236" t="s">
        <v>14</v>
      </c>
      <c r="AV178" s="13" t="s">
        <v>96</v>
      </c>
      <c r="AW178" s="13" t="s">
        <v>35</v>
      </c>
      <c r="AX178" s="13" t="s">
        <v>14</v>
      </c>
      <c r="AY178" s="236" t="s">
        <v>149</v>
      </c>
    </row>
    <row r="179" s="2" customFormat="1" ht="16.5" customHeight="1">
      <c r="A179" s="37"/>
      <c r="B179" s="38"/>
      <c r="C179" s="196" t="s">
        <v>298</v>
      </c>
      <c r="D179" s="196" t="s">
        <v>150</v>
      </c>
      <c r="E179" s="197" t="s">
        <v>897</v>
      </c>
      <c r="F179" s="198" t="s">
        <v>898</v>
      </c>
      <c r="G179" s="199" t="s">
        <v>484</v>
      </c>
      <c r="H179" s="200">
        <v>3</v>
      </c>
      <c r="I179" s="201"/>
      <c r="J179" s="202">
        <f>ROUND(I179*H179,2)</f>
        <v>0</v>
      </c>
      <c r="K179" s="198" t="s">
        <v>154</v>
      </c>
      <c r="L179" s="43"/>
      <c r="M179" s="203" t="s">
        <v>19</v>
      </c>
      <c r="N179" s="204" t="s">
        <v>47</v>
      </c>
      <c r="O179" s="83"/>
      <c r="P179" s="205">
        <f>O179*H179</f>
        <v>0</v>
      </c>
      <c r="Q179" s="205">
        <v>0</v>
      </c>
      <c r="R179" s="205">
        <f>Q179*H179</f>
        <v>0</v>
      </c>
      <c r="S179" s="205">
        <v>0</v>
      </c>
      <c r="T179" s="206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07" t="s">
        <v>148</v>
      </c>
      <c r="AT179" s="207" t="s">
        <v>150</v>
      </c>
      <c r="AU179" s="207" t="s">
        <v>14</v>
      </c>
      <c r="AY179" s="16" t="s">
        <v>149</v>
      </c>
      <c r="BE179" s="208">
        <f>IF(N179="základní",J179,0)</f>
        <v>0</v>
      </c>
      <c r="BF179" s="208">
        <f>IF(N179="snížená",J179,0)</f>
        <v>0</v>
      </c>
      <c r="BG179" s="208">
        <f>IF(N179="zákl. přenesená",J179,0)</f>
        <v>0</v>
      </c>
      <c r="BH179" s="208">
        <f>IF(N179="sníž. přenesená",J179,0)</f>
        <v>0</v>
      </c>
      <c r="BI179" s="208">
        <f>IF(N179="nulová",J179,0)</f>
        <v>0</v>
      </c>
      <c r="BJ179" s="16" t="s">
        <v>14</v>
      </c>
      <c r="BK179" s="208">
        <f>ROUND(I179*H179,2)</f>
        <v>0</v>
      </c>
      <c r="BL179" s="16" t="s">
        <v>148</v>
      </c>
      <c r="BM179" s="207" t="s">
        <v>1328</v>
      </c>
    </row>
    <row r="180" s="2" customFormat="1">
      <c r="A180" s="37"/>
      <c r="B180" s="38"/>
      <c r="C180" s="39"/>
      <c r="D180" s="209" t="s">
        <v>156</v>
      </c>
      <c r="E180" s="39"/>
      <c r="F180" s="210" t="s">
        <v>900</v>
      </c>
      <c r="G180" s="39"/>
      <c r="H180" s="39"/>
      <c r="I180" s="211"/>
      <c r="J180" s="39"/>
      <c r="K180" s="39"/>
      <c r="L180" s="43"/>
      <c r="M180" s="212"/>
      <c r="N180" s="213"/>
      <c r="O180" s="83"/>
      <c r="P180" s="83"/>
      <c r="Q180" s="83"/>
      <c r="R180" s="83"/>
      <c r="S180" s="83"/>
      <c r="T180" s="84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156</v>
      </c>
      <c r="AU180" s="16" t="s">
        <v>14</v>
      </c>
    </row>
    <row r="181" s="2" customFormat="1">
      <c r="A181" s="37"/>
      <c r="B181" s="38"/>
      <c r="C181" s="39"/>
      <c r="D181" s="214" t="s">
        <v>158</v>
      </c>
      <c r="E181" s="39"/>
      <c r="F181" s="215" t="s">
        <v>901</v>
      </c>
      <c r="G181" s="39"/>
      <c r="H181" s="39"/>
      <c r="I181" s="211"/>
      <c r="J181" s="39"/>
      <c r="K181" s="39"/>
      <c r="L181" s="43"/>
      <c r="M181" s="212"/>
      <c r="N181" s="213"/>
      <c r="O181" s="83"/>
      <c r="P181" s="83"/>
      <c r="Q181" s="83"/>
      <c r="R181" s="83"/>
      <c r="S181" s="83"/>
      <c r="T181" s="84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158</v>
      </c>
      <c r="AU181" s="16" t="s">
        <v>14</v>
      </c>
    </row>
    <row r="182" s="12" customFormat="1">
      <c r="A182" s="12"/>
      <c r="B182" s="216"/>
      <c r="C182" s="217"/>
      <c r="D182" s="209" t="s">
        <v>160</v>
      </c>
      <c r="E182" s="218" t="s">
        <v>19</v>
      </c>
      <c r="F182" s="219" t="s">
        <v>575</v>
      </c>
      <c r="G182" s="217"/>
      <c r="H182" s="218" t="s">
        <v>19</v>
      </c>
      <c r="I182" s="220"/>
      <c r="J182" s="217"/>
      <c r="K182" s="217"/>
      <c r="L182" s="221"/>
      <c r="M182" s="222"/>
      <c r="N182" s="223"/>
      <c r="O182" s="223"/>
      <c r="P182" s="223"/>
      <c r="Q182" s="223"/>
      <c r="R182" s="223"/>
      <c r="S182" s="223"/>
      <c r="T182" s="224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T182" s="225" t="s">
        <v>160</v>
      </c>
      <c r="AU182" s="225" t="s">
        <v>14</v>
      </c>
      <c r="AV182" s="12" t="s">
        <v>14</v>
      </c>
      <c r="AW182" s="12" t="s">
        <v>35</v>
      </c>
      <c r="AX182" s="12" t="s">
        <v>76</v>
      </c>
      <c r="AY182" s="225" t="s">
        <v>149</v>
      </c>
    </row>
    <row r="183" s="13" customFormat="1">
      <c r="A183" s="13"/>
      <c r="B183" s="226"/>
      <c r="C183" s="227"/>
      <c r="D183" s="209" t="s">
        <v>160</v>
      </c>
      <c r="E183" s="228" t="s">
        <v>349</v>
      </c>
      <c r="F183" s="229" t="s">
        <v>1307</v>
      </c>
      <c r="G183" s="227"/>
      <c r="H183" s="230">
        <v>3</v>
      </c>
      <c r="I183" s="231"/>
      <c r="J183" s="227"/>
      <c r="K183" s="227"/>
      <c r="L183" s="232"/>
      <c r="M183" s="233"/>
      <c r="N183" s="234"/>
      <c r="O183" s="234"/>
      <c r="P183" s="234"/>
      <c r="Q183" s="234"/>
      <c r="R183" s="234"/>
      <c r="S183" s="234"/>
      <c r="T183" s="235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6" t="s">
        <v>160</v>
      </c>
      <c r="AU183" s="236" t="s">
        <v>14</v>
      </c>
      <c r="AV183" s="13" t="s">
        <v>96</v>
      </c>
      <c r="AW183" s="13" t="s">
        <v>35</v>
      </c>
      <c r="AX183" s="13" t="s">
        <v>76</v>
      </c>
      <c r="AY183" s="236" t="s">
        <v>149</v>
      </c>
    </row>
    <row r="184" s="13" customFormat="1">
      <c r="A184" s="13"/>
      <c r="B184" s="226"/>
      <c r="C184" s="227"/>
      <c r="D184" s="209" t="s">
        <v>160</v>
      </c>
      <c r="E184" s="228" t="s">
        <v>351</v>
      </c>
      <c r="F184" s="229" t="s">
        <v>352</v>
      </c>
      <c r="G184" s="227"/>
      <c r="H184" s="230">
        <v>3</v>
      </c>
      <c r="I184" s="231"/>
      <c r="J184" s="227"/>
      <c r="K184" s="227"/>
      <c r="L184" s="232"/>
      <c r="M184" s="233"/>
      <c r="N184" s="234"/>
      <c r="O184" s="234"/>
      <c r="P184" s="234"/>
      <c r="Q184" s="234"/>
      <c r="R184" s="234"/>
      <c r="S184" s="234"/>
      <c r="T184" s="235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6" t="s">
        <v>160</v>
      </c>
      <c r="AU184" s="236" t="s">
        <v>14</v>
      </c>
      <c r="AV184" s="13" t="s">
        <v>96</v>
      </c>
      <c r="AW184" s="13" t="s">
        <v>35</v>
      </c>
      <c r="AX184" s="13" t="s">
        <v>14</v>
      </c>
      <c r="AY184" s="236" t="s">
        <v>149</v>
      </c>
    </row>
    <row r="185" s="2" customFormat="1" ht="21.75" customHeight="1">
      <c r="A185" s="37"/>
      <c r="B185" s="38"/>
      <c r="C185" s="196" t="s">
        <v>308</v>
      </c>
      <c r="D185" s="196" t="s">
        <v>150</v>
      </c>
      <c r="E185" s="197" t="s">
        <v>902</v>
      </c>
      <c r="F185" s="198" t="s">
        <v>903</v>
      </c>
      <c r="G185" s="199" t="s">
        <v>484</v>
      </c>
      <c r="H185" s="200">
        <v>9</v>
      </c>
      <c r="I185" s="201"/>
      <c r="J185" s="202">
        <f>ROUND(I185*H185,2)</f>
        <v>0</v>
      </c>
      <c r="K185" s="198" t="s">
        <v>154</v>
      </c>
      <c r="L185" s="43"/>
      <c r="M185" s="203" t="s">
        <v>19</v>
      </c>
      <c r="N185" s="204" t="s">
        <v>47</v>
      </c>
      <c r="O185" s="83"/>
      <c r="P185" s="205">
        <f>O185*H185</f>
        <v>0</v>
      </c>
      <c r="Q185" s="205">
        <v>0</v>
      </c>
      <c r="R185" s="205">
        <f>Q185*H185</f>
        <v>0</v>
      </c>
      <c r="S185" s="205">
        <v>0</v>
      </c>
      <c r="T185" s="206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07" t="s">
        <v>148</v>
      </c>
      <c r="AT185" s="207" t="s">
        <v>150</v>
      </c>
      <c r="AU185" s="207" t="s">
        <v>14</v>
      </c>
      <c r="AY185" s="16" t="s">
        <v>149</v>
      </c>
      <c r="BE185" s="208">
        <f>IF(N185="základní",J185,0)</f>
        <v>0</v>
      </c>
      <c r="BF185" s="208">
        <f>IF(N185="snížená",J185,0)</f>
        <v>0</v>
      </c>
      <c r="BG185" s="208">
        <f>IF(N185="zákl. přenesená",J185,0)</f>
        <v>0</v>
      </c>
      <c r="BH185" s="208">
        <f>IF(N185="sníž. přenesená",J185,0)</f>
        <v>0</v>
      </c>
      <c r="BI185" s="208">
        <f>IF(N185="nulová",J185,0)</f>
        <v>0</v>
      </c>
      <c r="BJ185" s="16" t="s">
        <v>14</v>
      </c>
      <c r="BK185" s="208">
        <f>ROUND(I185*H185,2)</f>
        <v>0</v>
      </c>
      <c r="BL185" s="16" t="s">
        <v>148</v>
      </c>
      <c r="BM185" s="207" t="s">
        <v>1329</v>
      </c>
    </row>
    <row r="186" s="2" customFormat="1">
      <c r="A186" s="37"/>
      <c r="B186" s="38"/>
      <c r="C186" s="39"/>
      <c r="D186" s="209" t="s">
        <v>156</v>
      </c>
      <c r="E186" s="39"/>
      <c r="F186" s="210" t="s">
        <v>905</v>
      </c>
      <c r="G186" s="39"/>
      <c r="H186" s="39"/>
      <c r="I186" s="211"/>
      <c r="J186" s="39"/>
      <c r="K186" s="39"/>
      <c r="L186" s="43"/>
      <c r="M186" s="212"/>
      <c r="N186" s="213"/>
      <c r="O186" s="83"/>
      <c r="P186" s="83"/>
      <c r="Q186" s="83"/>
      <c r="R186" s="83"/>
      <c r="S186" s="83"/>
      <c r="T186" s="84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6" t="s">
        <v>156</v>
      </c>
      <c r="AU186" s="16" t="s">
        <v>14</v>
      </c>
    </row>
    <row r="187" s="2" customFormat="1">
      <c r="A187" s="37"/>
      <c r="B187" s="38"/>
      <c r="C187" s="39"/>
      <c r="D187" s="214" t="s">
        <v>158</v>
      </c>
      <c r="E187" s="39"/>
      <c r="F187" s="215" t="s">
        <v>906</v>
      </c>
      <c r="G187" s="39"/>
      <c r="H187" s="39"/>
      <c r="I187" s="211"/>
      <c r="J187" s="39"/>
      <c r="K187" s="39"/>
      <c r="L187" s="43"/>
      <c r="M187" s="212"/>
      <c r="N187" s="213"/>
      <c r="O187" s="83"/>
      <c r="P187" s="83"/>
      <c r="Q187" s="83"/>
      <c r="R187" s="83"/>
      <c r="S187" s="83"/>
      <c r="T187" s="84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6" t="s">
        <v>158</v>
      </c>
      <c r="AU187" s="16" t="s">
        <v>14</v>
      </c>
    </row>
    <row r="188" s="12" customFormat="1">
      <c r="A188" s="12"/>
      <c r="B188" s="216"/>
      <c r="C188" s="217"/>
      <c r="D188" s="209" t="s">
        <v>160</v>
      </c>
      <c r="E188" s="218" t="s">
        <v>19</v>
      </c>
      <c r="F188" s="219" t="s">
        <v>575</v>
      </c>
      <c r="G188" s="217"/>
      <c r="H188" s="218" t="s">
        <v>19</v>
      </c>
      <c r="I188" s="220"/>
      <c r="J188" s="217"/>
      <c r="K188" s="217"/>
      <c r="L188" s="221"/>
      <c r="M188" s="222"/>
      <c r="N188" s="223"/>
      <c r="O188" s="223"/>
      <c r="P188" s="223"/>
      <c r="Q188" s="223"/>
      <c r="R188" s="223"/>
      <c r="S188" s="223"/>
      <c r="T188" s="224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T188" s="225" t="s">
        <v>160</v>
      </c>
      <c r="AU188" s="225" t="s">
        <v>14</v>
      </c>
      <c r="AV188" s="12" t="s">
        <v>14</v>
      </c>
      <c r="AW188" s="12" t="s">
        <v>35</v>
      </c>
      <c r="AX188" s="12" t="s">
        <v>76</v>
      </c>
      <c r="AY188" s="225" t="s">
        <v>149</v>
      </c>
    </row>
    <row r="189" s="13" customFormat="1">
      <c r="A189" s="13"/>
      <c r="B189" s="226"/>
      <c r="C189" s="227"/>
      <c r="D189" s="209" t="s">
        <v>160</v>
      </c>
      <c r="E189" s="228" t="s">
        <v>359</v>
      </c>
      <c r="F189" s="229" t="s">
        <v>1330</v>
      </c>
      <c r="G189" s="227"/>
      <c r="H189" s="230">
        <v>9</v>
      </c>
      <c r="I189" s="231"/>
      <c r="J189" s="227"/>
      <c r="K189" s="227"/>
      <c r="L189" s="232"/>
      <c r="M189" s="233"/>
      <c r="N189" s="234"/>
      <c r="O189" s="234"/>
      <c r="P189" s="234"/>
      <c r="Q189" s="234"/>
      <c r="R189" s="234"/>
      <c r="S189" s="234"/>
      <c r="T189" s="235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6" t="s">
        <v>160</v>
      </c>
      <c r="AU189" s="236" t="s">
        <v>14</v>
      </c>
      <c r="AV189" s="13" t="s">
        <v>96</v>
      </c>
      <c r="AW189" s="13" t="s">
        <v>35</v>
      </c>
      <c r="AX189" s="13" t="s">
        <v>76</v>
      </c>
      <c r="AY189" s="236" t="s">
        <v>149</v>
      </c>
    </row>
    <row r="190" s="13" customFormat="1">
      <c r="A190" s="13"/>
      <c r="B190" s="226"/>
      <c r="C190" s="227"/>
      <c r="D190" s="209" t="s">
        <v>160</v>
      </c>
      <c r="E190" s="228" t="s">
        <v>361</v>
      </c>
      <c r="F190" s="229" t="s">
        <v>362</v>
      </c>
      <c r="G190" s="227"/>
      <c r="H190" s="230">
        <v>9</v>
      </c>
      <c r="I190" s="231"/>
      <c r="J190" s="227"/>
      <c r="K190" s="227"/>
      <c r="L190" s="232"/>
      <c r="M190" s="233"/>
      <c r="N190" s="234"/>
      <c r="O190" s="234"/>
      <c r="P190" s="234"/>
      <c r="Q190" s="234"/>
      <c r="R190" s="234"/>
      <c r="S190" s="234"/>
      <c r="T190" s="235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6" t="s">
        <v>160</v>
      </c>
      <c r="AU190" s="236" t="s">
        <v>14</v>
      </c>
      <c r="AV190" s="13" t="s">
        <v>96</v>
      </c>
      <c r="AW190" s="13" t="s">
        <v>35</v>
      </c>
      <c r="AX190" s="13" t="s">
        <v>14</v>
      </c>
      <c r="AY190" s="236" t="s">
        <v>149</v>
      </c>
    </row>
    <row r="191" s="2" customFormat="1" ht="21.75" customHeight="1">
      <c r="A191" s="37"/>
      <c r="B191" s="38"/>
      <c r="C191" s="196" t="s">
        <v>320</v>
      </c>
      <c r="D191" s="196" t="s">
        <v>150</v>
      </c>
      <c r="E191" s="197" t="s">
        <v>908</v>
      </c>
      <c r="F191" s="198" t="s">
        <v>909</v>
      </c>
      <c r="G191" s="199" t="s">
        <v>484</v>
      </c>
      <c r="H191" s="200">
        <v>9</v>
      </c>
      <c r="I191" s="201"/>
      <c r="J191" s="202">
        <f>ROUND(I191*H191,2)</f>
        <v>0</v>
      </c>
      <c r="K191" s="198" t="s">
        <v>154</v>
      </c>
      <c r="L191" s="43"/>
      <c r="M191" s="203" t="s">
        <v>19</v>
      </c>
      <c r="N191" s="204" t="s">
        <v>47</v>
      </c>
      <c r="O191" s="83"/>
      <c r="P191" s="205">
        <f>O191*H191</f>
        <v>0</v>
      </c>
      <c r="Q191" s="205">
        <v>0</v>
      </c>
      <c r="R191" s="205">
        <f>Q191*H191</f>
        <v>0</v>
      </c>
      <c r="S191" s="205">
        <v>0</v>
      </c>
      <c r="T191" s="206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07" t="s">
        <v>148</v>
      </c>
      <c r="AT191" s="207" t="s">
        <v>150</v>
      </c>
      <c r="AU191" s="207" t="s">
        <v>14</v>
      </c>
      <c r="AY191" s="16" t="s">
        <v>149</v>
      </c>
      <c r="BE191" s="208">
        <f>IF(N191="základní",J191,0)</f>
        <v>0</v>
      </c>
      <c r="BF191" s="208">
        <f>IF(N191="snížená",J191,0)</f>
        <v>0</v>
      </c>
      <c r="BG191" s="208">
        <f>IF(N191="zákl. přenesená",J191,0)</f>
        <v>0</v>
      </c>
      <c r="BH191" s="208">
        <f>IF(N191="sníž. přenesená",J191,0)</f>
        <v>0</v>
      </c>
      <c r="BI191" s="208">
        <f>IF(N191="nulová",J191,0)</f>
        <v>0</v>
      </c>
      <c r="BJ191" s="16" t="s">
        <v>14</v>
      </c>
      <c r="BK191" s="208">
        <f>ROUND(I191*H191,2)</f>
        <v>0</v>
      </c>
      <c r="BL191" s="16" t="s">
        <v>148</v>
      </c>
      <c r="BM191" s="207" t="s">
        <v>1331</v>
      </c>
    </row>
    <row r="192" s="2" customFormat="1">
      <c r="A192" s="37"/>
      <c r="B192" s="38"/>
      <c r="C192" s="39"/>
      <c r="D192" s="209" t="s">
        <v>156</v>
      </c>
      <c r="E192" s="39"/>
      <c r="F192" s="210" t="s">
        <v>911</v>
      </c>
      <c r="G192" s="39"/>
      <c r="H192" s="39"/>
      <c r="I192" s="211"/>
      <c r="J192" s="39"/>
      <c r="K192" s="39"/>
      <c r="L192" s="43"/>
      <c r="M192" s="212"/>
      <c r="N192" s="213"/>
      <c r="O192" s="83"/>
      <c r="P192" s="83"/>
      <c r="Q192" s="83"/>
      <c r="R192" s="83"/>
      <c r="S192" s="83"/>
      <c r="T192" s="84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156</v>
      </c>
      <c r="AU192" s="16" t="s">
        <v>14</v>
      </c>
    </row>
    <row r="193" s="2" customFormat="1">
      <c r="A193" s="37"/>
      <c r="B193" s="38"/>
      <c r="C193" s="39"/>
      <c r="D193" s="214" t="s">
        <v>158</v>
      </c>
      <c r="E193" s="39"/>
      <c r="F193" s="215" t="s">
        <v>912</v>
      </c>
      <c r="G193" s="39"/>
      <c r="H193" s="39"/>
      <c r="I193" s="211"/>
      <c r="J193" s="39"/>
      <c r="K193" s="39"/>
      <c r="L193" s="43"/>
      <c r="M193" s="212"/>
      <c r="N193" s="213"/>
      <c r="O193" s="83"/>
      <c r="P193" s="83"/>
      <c r="Q193" s="83"/>
      <c r="R193" s="83"/>
      <c r="S193" s="83"/>
      <c r="T193" s="84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158</v>
      </c>
      <c r="AU193" s="16" t="s">
        <v>14</v>
      </c>
    </row>
    <row r="194" s="12" customFormat="1">
      <c r="A194" s="12"/>
      <c r="B194" s="216"/>
      <c r="C194" s="217"/>
      <c r="D194" s="209" t="s">
        <v>160</v>
      </c>
      <c r="E194" s="218" t="s">
        <v>19</v>
      </c>
      <c r="F194" s="219" t="s">
        <v>575</v>
      </c>
      <c r="G194" s="217"/>
      <c r="H194" s="218" t="s">
        <v>19</v>
      </c>
      <c r="I194" s="220"/>
      <c r="J194" s="217"/>
      <c r="K194" s="217"/>
      <c r="L194" s="221"/>
      <c r="M194" s="222"/>
      <c r="N194" s="223"/>
      <c r="O194" s="223"/>
      <c r="P194" s="223"/>
      <c r="Q194" s="223"/>
      <c r="R194" s="223"/>
      <c r="S194" s="223"/>
      <c r="T194" s="224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T194" s="225" t="s">
        <v>160</v>
      </c>
      <c r="AU194" s="225" t="s">
        <v>14</v>
      </c>
      <c r="AV194" s="12" t="s">
        <v>14</v>
      </c>
      <c r="AW194" s="12" t="s">
        <v>35</v>
      </c>
      <c r="AX194" s="12" t="s">
        <v>76</v>
      </c>
      <c r="AY194" s="225" t="s">
        <v>149</v>
      </c>
    </row>
    <row r="195" s="13" customFormat="1">
      <c r="A195" s="13"/>
      <c r="B195" s="226"/>
      <c r="C195" s="227"/>
      <c r="D195" s="209" t="s">
        <v>160</v>
      </c>
      <c r="E195" s="228" t="s">
        <v>369</v>
      </c>
      <c r="F195" s="229" t="s">
        <v>1332</v>
      </c>
      <c r="G195" s="227"/>
      <c r="H195" s="230">
        <v>9</v>
      </c>
      <c r="I195" s="231"/>
      <c r="J195" s="227"/>
      <c r="K195" s="227"/>
      <c r="L195" s="232"/>
      <c r="M195" s="233"/>
      <c r="N195" s="234"/>
      <c r="O195" s="234"/>
      <c r="P195" s="234"/>
      <c r="Q195" s="234"/>
      <c r="R195" s="234"/>
      <c r="S195" s="234"/>
      <c r="T195" s="235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6" t="s">
        <v>160</v>
      </c>
      <c r="AU195" s="236" t="s">
        <v>14</v>
      </c>
      <c r="AV195" s="13" t="s">
        <v>96</v>
      </c>
      <c r="AW195" s="13" t="s">
        <v>35</v>
      </c>
      <c r="AX195" s="13" t="s">
        <v>76</v>
      </c>
      <c r="AY195" s="236" t="s">
        <v>149</v>
      </c>
    </row>
    <row r="196" s="13" customFormat="1">
      <c r="A196" s="13"/>
      <c r="B196" s="226"/>
      <c r="C196" s="227"/>
      <c r="D196" s="209" t="s">
        <v>160</v>
      </c>
      <c r="E196" s="228" t="s">
        <v>371</v>
      </c>
      <c r="F196" s="229" t="s">
        <v>372</v>
      </c>
      <c r="G196" s="227"/>
      <c r="H196" s="230">
        <v>9</v>
      </c>
      <c r="I196" s="231"/>
      <c r="J196" s="227"/>
      <c r="K196" s="227"/>
      <c r="L196" s="232"/>
      <c r="M196" s="233"/>
      <c r="N196" s="234"/>
      <c r="O196" s="234"/>
      <c r="P196" s="234"/>
      <c r="Q196" s="234"/>
      <c r="R196" s="234"/>
      <c r="S196" s="234"/>
      <c r="T196" s="235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6" t="s">
        <v>160</v>
      </c>
      <c r="AU196" s="236" t="s">
        <v>14</v>
      </c>
      <c r="AV196" s="13" t="s">
        <v>96</v>
      </c>
      <c r="AW196" s="13" t="s">
        <v>35</v>
      </c>
      <c r="AX196" s="13" t="s">
        <v>14</v>
      </c>
      <c r="AY196" s="236" t="s">
        <v>149</v>
      </c>
    </row>
    <row r="197" s="2" customFormat="1" ht="21.75" customHeight="1">
      <c r="A197" s="37"/>
      <c r="B197" s="38"/>
      <c r="C197" s="196" t="s">
        <v>326</v>
      </c>
      <c r="D197" s="196" t="s">
        <v>150</v>
      </c>
      <c r="E197" s="197" t="s">
        <v>914</v>
      </c>
      <c r="F197" s="198" t="s">
        <v>915</v>
      </c>
      <c r="G197" s="199" t="s">
        <v>484</v>
      </c>
      <c r="H197" s="200">
        <v>9</v>
      </c>
      <c r="I197" s="201"/>
      <c r="J197" s="202">
        <f>ROUND(I197*H197,2)</f>
        <v>0</v>
      </c>
      <c r="K197" s="198" t="s">
        <v>154</v>
      </c>
      <c r="L197" s="43"/>
      <c r="M197" s="203" t="s">
        <v>19</v>
      </c>
      <c r="N197" s="204" t="s">
        <v>47</v>
      </c>
      <c r="O197" s="83"/>
      <c r="P197" s="205">
        <f>O197*H197</f>
        <v>0</v>
      </c>
      <c r="Q197" s="205">
        <v>0</v>
      </c>
      <c r="R197" s="205">
        <f>Q197*H197</f>
        <v>0</v>
      </c>
      <c r="S197" s="205">
        <v>0</v>
      </c>
      <c r="T197" s="206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07" t="s">
        <v>148</v>
      </c>
      <c r="AT197" s="207" t="s">
        <v>150</v>
      </c>
      <c r="AU197" s="207" t="s">
        <v>14</v>
      </c>
      <c r="AY197" s="16" t="s">
        <v>149</v>
      </c>
      <c r="BE197" s="208">
        <f>IF(N197="základní",J197,0)</f>
        <v>0</v>
      </c>
      <c r="BF197" s="208">
        <f>IF(N197="snížená",J197,0)</f>
        <v>0</v>
      </c>
      <c r="BG197" s="208">
        <f>IF(N197="zákl. přenesená",J197,0)</f>
        <v>0</v>
      </c>
      <c r="BH197" s="208">
        <f>IF(N197="sníž. přenesená",J197,0)</f>
        <v>0</v>
      </c>
      <c r="BI197" s="208">
        <f>IF(N197="nulová",J197,0)</f>
        <v>0</v>
      </c>
      <c r="BJ197" s="16" t="s">
        <v>14</v>
      </c>
      <c r="BK197" s="208">
        <f>ROUND(I197*H197,2)</f>
        <v>0</v>
      </c>
      <c r="BL197" s="16" t="s">
        <v>148</v>
      </c>
      <c r="BM197" s="207" t="s">
        <v>1333</v>
      </c>
    </row>
    <row r="198" s="2" customFormat="1">
      <c r="A198" s="37"/>
      <c r="B198" s="38"/>
      <c r="C198" s="39"/>
      <c r="D198" s="209" t="s">
        <v>156</v>
      </c>
      <c r="E198" s="39"/>
      <c r="F198" s="210" t="s">
        <v>917</v>
      </c>
      <c r="G198" s="39"/>
      <c r="H198" s="39"/>
      <c r="I198" s="211"/>
      <c r="J198" s="39"/>
      <c r="K198" s="39"/>
      <c r="L198" s="43"/>
      <c r="M198" s="212"/>
      <c r="N198" s="213"/>
      <c r="O198" s="83"/>
      <c r="P198" s="83"/>
      <c r="Q198" s="83"/>
      <c r="R198" s="83"/>
      <c r="S198" s="83"/>
      <c r="T198" s="84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156</v>
      </c>
      <c r="AU198" s="16" t="s">
        <v>14</v>
      </c>
    </row>
    <row r="199" s="2" customFormat="1">
      <c r="A199" s="37"/>
      <c r="B199" s="38"/>
      <c r="C199" s="39"/>
      <c r="D199" s="214" t="s">
        <v>158</v>
      </c>
      <c r="E199" s="39"/>
      <c r="F199" s="215" t="s">
        <v>918</v>
      </c>
      <c r="G199" s="39"/>
      <c r="H199" s="39"/>
      <c r="I199" s="211"/>
      <c r="J199" s="39"/>
      <c r="K199" s="39"/>
      <c r="L199" s="43"/>
      <c r="M199" s="212"/>
      <c r="N199" s="213"/>
      <c r="O199" s="83"/>
      <c r="P199" s="83"/>
      <c r="Q199" s="83"/>
      <c r="R199" s="83"/>
      <c r="S199" s="83"/>
      <c r="T199" s="84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16" t="s">
        <v>158</v>
      </c>
      <c r="AU199" s="16" t="s">
        <v>14</v>
      </c>
    </row>
    <row r="200" s="12" customFormat="1">
      <c r="A200" s="12"/>
      <c r="B200" s="216"/>
      <c r="C200" s="217"/>
      <c r="D200" s="209" t="s">
        <v>160</v>
      </c>
      <c r="E200" s="218" t="s">
        <v>19</v>
      </c>
      <c r="F200" s="219" t="s">
        <v>575</v>
      </c>
      <c r="G200" s="217"/>
      <c r="H200" s="218" t="s">
        <v>19</v>
      </c>
      <c r="I200" s="220"/>
      <c r="J200" s="217"/>
      <c r="K200" s="217"/>
      <c r="L200" s="221"/>
      <c r="M200" s="222"/>
      <c r="N200" s="223"/>
      <c r="O200" s="223"/>
      <c r="P200" s="223"/>
      <c r="Q200" s="223"/>
      <c r="R200" s="223"/>
      <c r="S200" s="223"/>
      <c r="T200" s="224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T200" s="225" t="s">
        <v>160</v>
      </c>
      <c r="AU200" s="225" t="s">
        <v>14</v>
      </c>
      <c r="AV200" s="12" t="s">
        <v>14</v>
      </c>
      <c r="AW200" s="12" t="s">
        <v>35</v>
      </c>
      <c r="AX200" s="12" t="s">
        <v>76</v>
      </c>
      <c r="AY200" s="225" t="s">
        <v>149</v>
      </c>
    </row>
    <row r="201" s="13" customFormat="1">
      <c r="A201" s="13"/>
      <c r="B201" s="226"/>
      <c r="C201" s="227"/>
      <c r="D201" s="209" t="s">
        <v>160</v>
      </c>
      <c r="E201" s="228" t="s">
        <v>379</v>
      </c>
      <c r="F201" s="229" t="s">
        <v>1330</v>
      </c>
      <c r="G201" s="227"/>
      <c r="H201" s="230">
        <v>9</v>
      </c>
      <c r="I201" s="231"/>
      <c r="J201" s="227"/>
      <c r="K201" s="227"/>
      <c r="L201" s="232"/>
      <c r="M201" s="233"/>
      <c r="N201" s="234"/>
      <c r="O201" s="234"/>
      <c r="P201" s="234"/>
      <c r="Q201" s="234"/>
      <c r="R201" s="234"/>
      <c r="S201" s="234"/>
      <c r="T201" s="235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6" t="s">
        <v>160</v>
      </c>
      <c r="AU201" s="236" t="s">
        <v>14</v>
      </c>
      <c r="AV201" s="13" t="s">
        <v>96</v>
      </c>
      <c r="AW201" s="13" t="s">
        <v>35</v>
      </c>
      <c r="AX201" s="13" t="s">
        <v>76</v>
      </c>
      <c r="AY201" s="236" t="s">
        <v>149</v>
      </c>
    </row>
    <row r="202" s="13" customFormat="1">
      <c r="A202" s="13"/>
      <c r="B202" s="226"/>
      <c r="C202" s="227"/>
      <c r="D202" s="209" t="s">
        <v>160</v>
      </c>
      <c r="E202" s="228" t="s">
        <v>381</v>
      </c>
      <c r="F202" s="229" t="s">
        <v>382</v>
      </c>
      <c r="G202" s="227"/>
      <c r="H202" s="230">
        <v>9</v>
      </c>
      <c r="I202" s="231"/>
      <c r="J202" s="227"/>
      <c r="K202" s="227"/>
      <c r="L202" s="232"/>
      <c r="M202" s="233"/>
      <c r="N202" s="234"/>
      <c r="O202" s="234"/>
      <c r="P202" s="234"/>
      <c r="Q202" s="234"/>
      <c r="R202" s="234"/>
      <c r="S202" s="234"/>
      <c r="T202" s="235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6" t="s">
        <v>160</v>
      </c>
      <c r="AU202" s="236" t="s">
        <v>14</v>
      </c>
      <c r="AV202" s="13" t="s">
        <v>96</v>
      </c>
      <c r="AW202" s="13" t="s">
        <v>35</v>
      </c>
      <c r="AX202" s="13" t="s">
        <v>14</v>
      </c>
      <c r="AY202" s="236" t="s">
        <v>149</v>
      </c>
    </row>
    <row r="203" s="2" customFormat="1" ht="21.75" customHeight="1">
      <c r="A203" s="37"/>
      <c r="B203" s="38"/>
      <c r="C203" s="196" t="s">
        <v>103</v>
      </c>
      <c r="D203" s="196" t="s">
        <v>150</v>
      </c>
      <c r="E203" s="197" t="s">
        <v>919</v>
      </c>
      <c r="F203" s="198" t="s">
        <v>920</v>
      </c>
      <c r="G203" s="199" t="s">
        <v>484</v>
      </c>
      <c r="H203" s="200">
        <v>9</v>
      </c>
      <c r="I203" s="201"/>
      <c r="J203" s="202">
        <f>ROUND(I203*H203,2)</f>
        <v>0</v>
      </c>
      <c r="K203" s="198" t="s">
        <v>154</v>
      </c>
      <c r="L203" s="43"/>
      <c r="M203" s="203" t="s">
        <v>19</v>
      </c>
      <c r="N203" s="204" t="s">
        <v>47</v>
      </c>
      <c r="O203" s="83"/>
      <c r="P203" s="205">
        <f>O203*H203</f>
        <v>0</v>
      </c>
      <c r="Q203" s="205">
        <v>0</v>
      </c>
      <c r="R203" s="205">
        <f>Q203*H203</f>
        <v>0</v>
      </c>
      <c r="S203" s="205">
        <v>0</v>
      </c>
      <c r="T203" s="206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07" t="s">
        <v>148</v>
      </c>
      <c r="AT203" s="207" t="s">
        <v>150</v>
      </c>
      <c r="AU203" s="207" t="s">
        <v>14</v>
      </c>
      <c r="AY203" s="16" t="s">
        <v>149</v>
      </c>
      <c r="BE203" s="208">
        <f>IF(N203="základní",J203,0)</f>
        <v>0</v>
      </c>
      <c r="BF203" s="208">
        <f>IF(N203="snížená",J203,0)</f>
        <v>0</v>
      </c>
      <c r="BG203" s="208">
        <f>IF(N203="zákl. přenesená",J203,0)</f>
        <v>0</v>
      </c>
      <c r="BH203" s="208">
        <f>IF(N203="sníž. přenesená",J203,0)</f>
        <v>0</v>
      </c>
      <c r="BI203" s="208">
        <f>IF(N203="nulová",J203,0)</f>
        <v>0</v>
      </c>
      <c r="BJ203" s="16" t="s">
        <v>14</v>
      </c>
      <c r="BK203" s="208">
        <f>ROUND(I203*H203,2)</f>
        <v>0</v>
      </c>
      <c r="BL203" s="16" t="s">
        <v>148</v>
      </c>
      <c r="BM203" s="207" t="s">
        <v>1334</v>
      </c>
    </row>
    <row r="204" s="2" customFormat="1">
      <c r="A204" s="37"/>
      <c r="B204" s="38"/>
      <c r="C204" s="39"/>
      <c r="D204" s="209" t="s">
        <v>156</v>
      </c>
      <c r="E204" s="39"/>
      <c r="F204" s="210" t="s">
        <v>922</v>
      </c>
      <c r="G204" s="39"/>
      <c r="H204" s="39"/>
      <c r="I204" s="211"/>
      <c r="J204" s="39"/>
      <c r="K204" s="39"/>
      <c r="L204" s="43"/>
      <c r="M204" s="212"/>
      <c r="N204" s="213"/>
      <c r="O204" s="83"/>
      <c r="P204" s="83"/>
      <c r="Q204" s="83"/>
      <c r="R204" s="83"/>
      <c r="S204" s="83"/>
      <c r="T204" s="84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6" t="s">
        <v>156</v>
      </c>
      <c r="AU204" s="16" t="s">
        <v>14</v>
      </c>
    </row>
    <row r="205" s="2" customFormat="1">
      <c r="A205" s="37"/>
      <c r="B205" s="38"/>
      <c r="C205" s="39"/>
      <c r="D205" s="214" t="s">
        <v>158</v>
      </c>
      <c r="E205" s="39"/>
      <c r="F205" s="215" t="s">
        <v>923</v>
      </c>
      <c r="G205" s="39"/>
      <c r="H205" s="39"/>
      <c r="I205" s="211"/>
      <c r="J205" s="39"/>
      <c r="K205" s="39"/>
      <c r="L205" s="43"/>
      <c r="M205" s="212"/>
      <c r="N205" s="213"/>
      <c r="O205" s="83"/>
      <c r="P205" s="83"/>
      <c r="Q205" s="83"/>
      <c r="R205" s="83"/>
      <c r="S205" s="83"/>
      <c r="T205" s="84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16" t="s">
        <v>158</v>
      </c>
      <c r="AU205" s="16" t="s">
        <v>14</v>
      </c>
    </row>
    <row r="206" s="12" customFormat="1">
      <c r="A206" s="12"/>
      <c r="B206" s="216"/>
      <c r="C206" s="217"/>
      <c r="D206" s="209" t="s">
        <v>160</v>
      </c>
      <c r="E206" s="218" t="s">
        <v>19</v>
      </c>
      <c r="F206" s="219" t="s">
        <v>575</v>
      </c>
      <c r="G206" s="217"/>
      <c r="H206" s="218" t="s">
        <v>19</v>
      </c>
      <c r="I206" s="220"/>
      <c r="J206" s="217"/>
      <c r="K206" s="217"/>
      <c r="L206" s="221"/>
      <c r="M206" s="222"/>
      <c r="N206" s="223"/>
      <c r="O206" s="223"/>
      <c r="P206" s="223"/>
      <c r="Q206" s="223"/>
      <c r="R206" s="223"/>
      <c r="S206" s="223"/>
      <c r="T206" s="224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T206" s="225" t="s">
        <v>160</v>
      </c>
      <c r="AU206" s="225" t="s">
        <v>14</v>
      </c>
      <c r="AV206" s="12" t="s">
        <v>14</v>
      </c>
      <c r="AW206" s="12" t="s">
        <v>35</v>
      </c>
      <c r="AX206" s="12" t="s">
        <v>76</v>
      </c>
      <c r="AY206" s="225" t="s">
        <v>149</v>
      </c>
    </row>
    <row r="207" s="13" customFormat="1">
      <c r="A207" s="13"/>
      <c r="B207" s="226"/>
      <c r="C207" s="227"/>
      <c r="D207" s="209" t="s">
        <v>160</v>
      </c>
      <c r="E207" s="228" t="s">
        <v>389</v>
      </c>
      <c r="F207" s="229" t="s">
        <v>1332</v>
      </c>
      <c r="G207" s="227"/>
      <c r="H207" s="230">
        <v>9</v>
      </c>
      <c r="I207" s="231"/>
      <c r="J207" s="227"/>
      <c r="K207" s="227"/>
      <c r="L207" s="232"/>
      <c r="M207" s="233"/>
      <c r="N207" s="234"/>
      <c r="O207" s="234"/>
      <c r="P207" s="234"/>
      <c r="Q207" s="234"/>
      <c r="R207" s="234"/>
      <c r="S207" s="234"/>
      <c r="T207" s="235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6" t="s">
        <v>160</v>
      </c>
      <c r="AU207" s="236" t="s">
        <v>14</v>
      </c>
      <c r="AV207" s="13" t="s">
        <v>96</v>
      </c>
      <c r="AW207" s="13" t="s">
        <v>35</v>
      </c>
      <c r="AX207" s="13" t="s">
        <v>76</v>
      </c>
      <c r="AY207" s="236" t="s">
        <v>149</v>
      </c>
    </row>
    <row r="208" s="13" customFormat="1">
      <c r="A208" s="13"/>
      <c r="B208" s="226"/>
      <c r="C208" s="227"/>
      <c r="D208" s="209" t="s">
        <v>160</v>
      </c>
      <c r="E208" s="228" t="s">
        <v>391</v>
      </c>
      <c r="F208" s="229" t="s">
        <v>392</v>
      </c>
      <c r="G208" s="227"/>
      <c r="H208" s="230">
        <v>9</v>
      </c>
      <c r="I208" s="231"/>
      <c r="J208" s="227"/>
      <c r="K208" s="227"/>
      <c r="L208" s="232"/>
      <c r="M208" s="233"/>
      <c r="N208" s="234"/>
      <c r="O208" s="234"/>
      <c r="P208" s="234"/>
      <c r="Q208" s="234"/>
      <c r="R208" s="234"/>
      <c r="S208" s="234"/>
      <c r="T208" s="235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6" t="s">
        <v>160</v>
      </c>
      <c r="AU208" s="236" t="s">
        <v>14</v>
      </c>
      <c r="AV208" s="13" t="s">
        <v>96</v>
      </c>
      <c r="AW208" s="13" t="s">
        <v>35</v>
      </c>
      <c r="AX208" s="13" t="s">
        <v>14</v>
      </c>
      <c r="AY208" s="236" t="s">
        <v>149</v>
      </c>
    </row>
    <row r="209" s="2" customFormat="1" ht="16.5" customHeight="1">
      <c r="A209" s="37"/>
      <c r="B209" s="38"/>
      <c r="C209" s="196" t="s">
        <v>7</v>
      </c>
      <c r="D209" s="196" t="s">
        <v>150</v>
      </c>
      <c r="E209" s="197" t="s">
        <v>924</v>
      </c>
      <c r="F209" s="198" t="s">
        <v>925</v>
      </c>
      <c r="G209" s="199" t="s">
        <v>484</v>
      </c>
      <c r="H209" s="200">
        <v>9</v>
      </c>
      <c r="I209" s="201"/>
      <c r="J209" s="202">
        <f>ROUND(I209*H209,2)</f>
        <v>0</v>
      </c>
      <c r="K209" s="198" t="s">
        <v>154</v>
      </c>
      <c r="L209" s="43"/>
      <c r="M209" s="203" t="s">
        <v>19</v>
      </c>
      <c r="N209" s="204" t="s">
        <v>47</v>
      </c>
      <c r="O209" s="83"/>
      <c r="P209" s="205">
        <f>O209*H209</f>
        <v>0</v>
      </c>
      <c r="Q209" s="205">
        <v>0</v>
      </c>
      <c r="R209" s="205">
        <f>Q209*H209</f>
        <v>0</v>
      </c>
      <c r="S209" s="205">
        <v>0</v>
      </c>
      <c r="T209" s="206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07" t="s">
        <v>148</v>
      </c>
      <c r="AT209" s="207" t="s">
        <v>150</v>
      </c>
      <c r="AU209" s="207" t="s">
        <v>14</v>
      </c>
      <c r="AY209" s="16" t="s">
        <v>149</v>
      </c>
      <c r="BE209" s="208">
        <f>IF(N209="základní",J209,0)</f>
        <v>0</v>
      </c>
      <c r="BF209" s="208">
        <f>IF(N209="snížená",J209,0)</f>
        <v>0</v>
      </c>
      <c r="BG209" s="208">
        <f>IF(N209="zákl. přenesená",J209,0)</f>
        <v>0</v>
      </c>
      <c r="BH209" s="208">
        <f>IF(N209="sníž. přenesená",J209,0)</f>
        <v>0</v>
      </c>
      <c r="BI209" s="208">
        <f>IF(N209="nulová",J209,0)</f>
        <v>0</v>
      </c>
      <c r="BJ209" s="16" t="s">
        <v>14</v>
      </c>
      <c r="BK209" s="208">
        <f>ROUND(I209*H209,2)</f>
        <v>0</v>
      </c>
      <c r="BL209" s="16" t="s">
        <v>148</v>
      </c>
      <c r="BM209" s="207" t="s">
        <v>1335</v>
      </c>
    </row>
    <row r="210" s="2" customFormat="1">
      <c r="A210" s="37"/>
      <c r="B210" s="38"/>
      <c r="C210" s="39"/>
      <c r="D210" s="209" t="s">
        <v>156</v>
      </c>
      <c r="E210" s="39"/>
      <c r="F210" s="210" t="s">
        <v>927</v>
      </c>
      <c r="G210" s="39"/>
      <c r="H210" s="39"/>
      <c r="I210" s="211"/>
      <c r="J210" s="39"/>
      <c r="K210" s="39"/>
      <c r="L210" s="43"/>
      <c r="M210" s="212"/>
      <c r="N210" s="213"/>
      <c r="O210" s="83"/>
      <c r="P210" s="83"/>
      <c r="Q210" s="83"/>
      <c r="R210" s="83"/>
      <c r="S210" s="83"/>
      <c r="T210" s="84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6" t="s">
        <v>156</v>
      </c>
      <c r="AU210" s="16" t="s">
        <v>14</v>
      </c>
    </row>
    <row r="211" s="2" customFormat="1">
      <c r="A211" s="37"/>
      <c r="B211" s="38"/>
      <c r="C211" s="39"/>
      <c r="D211" s="214" t="s">
        <v>158</v>
      </c>
      <c r="E211" s="39"/>
      <c r="F211" s="215" t="s">
        <v>928</v>
      </c>
      <c r="G211" s="39"/>
      <c r="H211" s="39"/>
      <c r="I211" s="211"/>
      <c r="J211" s="39"/>
      <c r="K211" s="39"/>
      <c r="L211" s="43"/>
      <c r="M211" s="212"/>
      <c r="N211" s="213"/>
      <c r="O211" s="83"/>
      <c r="P211" s="83"/>
      <c r="Q211" s="83"/>
      <c r="R211" s="83"/>
      <c r="S211" s="83"/>
      <c r="T211" s="84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T211" s="16" t="s">
        <v>158</v>
      </c>
      <c r="AU211" s="16" t="s">
        <v>14</v>
      </c>
    </row>
    <row r="212" s="12" customFormat="1">
      <c r="A212" s="12"/>
      <c r="B212" s="216"/>
      <c r="C212" s="217"/>
      <c r="D212" s="209" t="s">
        <v>160</v>
      </c>
      <c r="E212" s="218" t="s">
        <v>19</v>
      </c>
      <c r="F212" s="219" t="s">
        <v>575</v>
      </c>
      <c r="G212" s="217"/>
      <c r="H212" s="218" t="s">
        <v>19</v>
      </c>
      <c r="I212" s="220"/>
      <c r="J212" s="217"/>
      <c r="K212" s="217"/>
      <c r="L212" s="221"/>
      <c r="M212" s="222"/>
      <c r="N212" s="223"/>
      <c r="O212" s="223"/>
      <c r="P212" s="223"/>
      <c r="Q212" s="223"/>
      <c r="R212" s="223"/>
      <c r="S212" s="223"/>
      <c r="T212" s="224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T212" s="225" t="s">
        <v>160</v>
      </c>
      <c r="AU212" s="225" t="s">
        <v>14</v>
      </c>
      <c r="AV212" s="12" t="s">
        <v>14</v>
      </c>
      <c r="AW212" s="12" t="s">
        <v>35</v>
      </c>
      <c r="AX212" s="12" t="s">
        <v>76</v>
      </c>
      <c r="AY212" s="225" t="s">
        <v>149</v>
      </c>
    </row>
    <row r="213" s="13" customFormat="1">
      <c r="A213" s="13"/>
      <c r="B213" s="226"/>
      <c r="C213" s="227"/>
      <c r="D213" s="209" t="s">
        <v>160</v>
      </c>
      <c r="E213" s="228" t="s">
        <v>397</v>
      </c>
      <c r="F213" s="229" t="s">
        <v>1330</v>
      </c>
      <c r="G213" s="227"/>
      <c r="H213" s="230">
        <v>9</v>
      </c>
      <c r="I213" s="231"/>
      <c r="J213" s="227"/>
      <c r="K213" s="227"/>
      <c r="L213" s="232"/>
      <c r="M213" s="233"/>
      <c r="N213" s="234"/>
      <c r="O213" s="234"/>
      <c r="P213" s="234"/>
      <c r="Q213" s="234"/>
      <c r="R213" s="234"/>
      <c r="S213" s="234"/>
      <c r="T213" s="235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6" t="s">
        <v>160</v>
      </c>
      <c r="AU213" s="236" t="s">
        <v>14</v>
      </c>
      <c r="AV213" s="13" t="s">
        <v>96</v>
      </c>
      <c r="AW213" s="13" t="s">
        <v>35</v>
      </c>
      <c r="AX213" s="13" t="s">
        <v>76</v>
      </c>
      <c r="AY213" s="236" t="s">
        <v>149</v>
      </c>
    </row>
    <row r="214" s="13" customFormat="1">
      <c r="A214" s="13"/>
      <c r="B214" s="226"/>
      <c r="C214" s="227"/>
      <c r="D214" s="209" t="s">
        <v>160</v>
      </c>
      <c r="E214" s="228" t="s">
        <v>399</v>
      </c>
      <c r="F214" s="229" t="s">
        <v>400</v>
      </c>
      <c r="G214" s="227"/>
      <c r="H214" s="230">
        <v>9</v>
      </c>
      <c r="I214" s="231"/>
      <c r="J214" s="227"/>
      <c r="K214" s="227"/>
      <c r="L214" s="232"/>
      <c r="M214" s="233"/>
      <c r="N214" s="234"/>
      <c r="O214" s="234"/>
      <c r="P214" s="234"/>
      <c r="Q214" s="234"/>
      <c r="R214" s="234"/>
      <c r="S214" s="234"/>
      <c r="T214" s="235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6" t="s">
        <v>160</v>
      </c>
      <c r="AU214" s="236" t="s">
        <v>14</v>
      </c>
      <c r="AV214" s="13" t="s">
        <v>96</v>
      </c>
      <c r="AW214" s="13" t="s">
        <v>35</v>
      </c>
      <c r="AX214" s="13" t="s">
        <v>14</v>
      </c>
      <c r="AY214" s="236" t="s">
        <v>149</v>
      </c>
    </row>
    <row r="215" s="2" customFormat="1" ht="16.5" customHeight="1">
      <c r="A215" s="37"/>
      <c r="B215" s="38"/>
      <c r="C215" s="196" t="s">
        <v>344</v>
      </c>
      <c r="D215" s="196" t="s">
        <v>150</v>
      </c>
      <c r="E215" s="197" t="s">
        <v>929</v>
      </c>
      <c r="F215" s="198" t="s">
        <v>930</v>
      </c>
      <c r="G215" s="199" t="s">
        <v>484</v>
      </c>
      <c r="H215" s="200">
        <v>9</v>
      </c>
      <c r="I215" s="201"/>
      <c r="J215" s="202">
        <f>ROUND(I215*H215,2)</f>
        <v>0</v>
      </c>
      <c r="K215" s="198" t="s">
        <v>154</v>
      </c>
      <c r="L215" s="43"/>
      <c r="M215" s="203" t="s">
        <v>19</v>
      </c>
      <c r="N215" s="204" t="s">
        <v>47</v>
      </c>
      <c r="O215" s="83"/>
      <c r="P215" s="205">
        <f>O215*H215</f>
        <v>0</v>
      </c>
      <c r="Q215" s="205">
        <v>0</v>
      </c>
      <c r="R215" s="205">
        <f>Q215*H215</f>
        <v>0</v>
      </c>
      <c r="S215" s="205">
        <v>0</v>
      </c>
      <c r="T215" s="206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07" t="s">
        <v>148</v>
      </c>
      <c r="AT215" s="207" t="s">
        <v>150</v>
      </c>
      <c r="AU215" s="207" t="s">
        <v>14</v>
      </c>
      <c r="AY215" s="16" t="s">
        <v>149</v>
      </c>
      <c r="BE215" s="208">
        <f>IF(N215="základní",J215,0)</f>
        <v>0</v>
      </c>
      <c r="BF215" s="208">
        <f>IF(N215="snížená",J215,0)</f>
        <v>0</v>
      </c>
      <c r="BG215" s="208">
        <f>IF(N215="zákl. přenesená",J215,0)</f>
        <v>0</v>
      </c>
      <c r="BH215" s="208">
        <f>IF(N215="sníž. přenesená",J215,0)</f>
        <v>0</v>
      </c>
      <c r="BI215" s="208">
        <f>IF(N215="nulová",J215,0)</f>
        <v>0</v>
      </c>
      <c r="BJ215" s="16" t="s">
        <v>14</v>
      </c>
      <c r="BK215" s="208">
        <f>ROUND(I215*H215,2)</f>
        <v>0</v>
      </c>
      <c r="BL215" s="16" t="s">
        <v>148</v>
      </c>
      <c r="BM215" s="207" t="s">
        <v>1336</v>
      </c>
    </row>
    <row r="216" s="2" customFormat="1">
      <c r="A216" s="37"/>
      <c r="B216" s="38"/>
      <c r="C216" s="39"/>
      <c r="D216" s="209" t="s">
        <v>156</v>
      </c>
      <c r="E216" s="39"/>
      <c r="F216" s="210" t="s">
        <v>932</v>
      </c>
      <c r="G216" s="39"/>
      <c r="H216" s="39"/>
      <c r="I216" s="211"/>
      <c r="J216" s="39"/>
      <c r="K216" s="39"/>
      <c r="L216" s="43"/>
      <c r="M216" s="212"/>
      <c r="N216" s="213"/>
      <c r="O216" s="83"/>
      <c r="P216" s="83"/>
      <c r="Q216" s="83"/>
      <c r="R216" s="83"/>
      <c r="S216" s="83"/>
      <c r="T216" s="84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6" t="s">
        <v>156</v>
      </c>
      <c r="AU216" s="16" t="s">
        <v>14</v>
      </c>
    </row>
    <row r="217" s="2" customFormat="1">
      <c r="A217" s="37"/>
      <c r="B217" s="38"/>
      <c r="C217" s="39"/>
      <c r="D217" s="214" t="s">
        <v>158</v>
      </c>
      <c r="E217" s="39"/>
      <c r="F217" s="215" t="s">
        <v>933</v>
      </c>
      <c r="G217" s="39"/>
      <c r="H217" s="39"/>
      <c r="I217" s="211"/>
      <c r="J217" s="39"/>
      <c r="K217" s="39"/>
      <c r="L217" s="43"/>
      <c r="M217" s="212"/>
      <c r="N217" s="213"/>
      <c r="O217" s="83"/>
      <c r="P217" s="83"/>
      <c r="Q217" s="83"/>
      <c r="R217" s="83"/>
      <c r="S217" s="83"/>
      <c r="T217" s="84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T217" s="16" t="s">
        <v>158</v>
      </c>
      <c r="AU217" s="16" t="s">
        <v>14</v>
      </c>
    </row>
    <row r="218" s="12" customFormat="1">
      <c r="A218" s="12"/>
      <c r="B218" s="216"/>
      <c r="C218" s="217"/>
      <c r="D218" s="209" t="s">
        <v>160</v>
      </c>
      <c r="E218" s="218" t="s">
        <v>19</v>
      </c>
      <c r="F218" s="219" t="s">
        <v>575</v>
      </c>
      <c r="G218" s="217"/>
      <c r="H218" s="218" t="s">
        <v>19</v>
      </c>
      <c r="I218" s="220"/>
      <c r="J218" s="217"/>
      <c r="K218" s="217"/>
      <c r="L218" s="221"/>
      <c r="M218" s="222"/>
      <c r="N218" s="223"/>
      <c r="O218" s="223"/>
      <c r="P218" s="223"/>
      <c r="Q218" s="223"/>
      <c r="R218" s="223"/>
      <c r="S218" s="223"/>
      <c r="T218" s="224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T218" s="225" t="s">
        <v>160</v>
      </c>
      <c r="AU218" s="225" t="s">
        <v>14</v>
      </c>
      <c r="AV218" s="12" t="s">
        <v>14</v>
      </c>
      <c r="AW218" s="12" t="s">
        <v>35</v>
      </c>
      <c r="AX218" s="12" t="s">
        <v>76</v>
      </c>
      <c r="AY218" s="225" t="s">
        <v>149</v>
      </c>
    </row>
    <row r="219" s="13" customFormat="1">
      <c r="A219" s="13"/>
      <c r="B219" s="226"/>
      <c r="C219" s="227"/>
      <c r="D219" s="209" t="s">
        <v>160</v>
      </c>
      <c r="E219" s="228" t="s">
        <v>407</v>
      </c>
      <c r="F219" s="229" t="s">
        <v>1332</v>
      </c>
      <c r="G219" s="227"/>
      <c r="H219" s="230">
        <v>9</v>
      </c>
      <c r="I219" s="231"/>
      <c r="J219" s="227"/>
      <c r="K219" s="227"/>
      <c r="L219" s="232"/>
      <c r="M219" s="233"/>
      <c r="N219" s="234"/>
      <c r="O219" s="234"/>
      <c r="P219" s="234"/>
      <c r="Q219" s="234"/>
      <c r="R219" s="234"/>
      <c r="S219" s="234"/>
      <c r="T219" s="235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6" t="s">
        <v>160</v>
      </c>
      <c r="AU219" s="236" t="s">
        <v>14</v>
      </c>
      <c r="AV219" s="13" t="s">
        <v>96</v>
      </c>
      <c r="AW219" s="13" t="s">
        <v>35</v>
      </c>
      <c r="AX219" s="13" t="s">
        <v>76</v>
      </c>
      <c r="AY219" s="236" t="s">
        <v>149</v>
      </c>
    </row>
    <row r="220" s="13" customFormat="1">
      <c r="A220" s="13"/>
      <c r="B220" s="226"/>
      <c r="C220" s="227"/>
      <c r="D220" s="209" t="s">
        <v>160</v>
      </c>
      <c r="E220" s="228" t="s">
        <v>408</v>
      </c>
      <c r="F220" s="229" t="s">
        <v>409</v>
      </c>
      <c r="G220" s="227"/>
      <c r="H220" s="230">
        <v>9</v>
      </c>
      <c r="I220" s="231"/>
      <c r="J220" s="227"/>
      <c r="K220" s="227"/>
      <c r="L220" s="232"/>
      <c r="M220" s="233"/>
      <c r="N220" s="234"/>
      <c r="O220" s="234"/>
      <c r="P220" s="234"/>
      <c r="Q220" s="234"/>
      <c r="R220" s="234"/>
      <c r="S220" s="234"/>
      <c r="T220" s="235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6" t="s">
        <v>160</v>
      </c>
      <c r="AU220" s="236" t="s">
        <v>14</v>
      </c>
      <c r="AV220" s="13" t="s">
        <v>96</v>
      </c>
      <c r="AW220" s="13" t="s">
        <v>35</v>
      </c>
      <c r="AX220" s="13" t="s">
        <v>14</v>
      </c>
      <c r="AY220" s="236" t="s">
        <v>149</v>
      </c>
    </row>
    <row r="221" s="2" customFormat="1" ht="21.75" customHeight="1">
      <c r="A221" s="37"/>
      <c r="B221" s="38"/>
      <c r="C221" s="196" t="s">
        <v>353</v>
      </c>
      <c r="D221" s="196" t="s">
        <v>150</v>
      </c>
      <c r="E221" s="197" t="s">
        <v>240</v>
      </c>
      <c r="F221" s="198" t="s">
        <v>241</v>
      </c>
      <c r="G221" s="199" t="s">
        <v>202</v>
      </c>
      <c r="H221" s="200">
        <v>739.33000000000004</v>
      </c>
      <c r="I221" s="201"/>
      <c r="J221" s="202">
        <f>ROUND(I221*H221,2)</f>
        <v>0</v>
      </c>
      <c r="K221" s="198" t="s">
        <v>154</v>
      </c>
      <c r="L221" s="43"/>
      <c r="M221" s="203" t="s">
        <v>19</v>
      </c>
      <c r="N221" s="204" t="s">
        <v>47</v>
      </c>
      <c r="O221" s="83"/>
      <c r="P221" s="205">
        <f>O221*H221</f>
        <v>0</v>
      </c>
      <c r="Q221" s="205">
        <v>0</v>
      </c>
      <c r="R221" s="205">
        <f>Q221*H221</f>
        <v>0</v>
      </c>
      <c r="S221" s="205">
        <v>0</v>
      </c>
      <c r="T221" s="206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07" t="s">
        <v>148</v>
      </c>
      <c r="AT221" s="207" t="s">
        <v>150</v>
      </c>
      <c r="AU221" s="207" t="s">
        <v>14</v>
      </c>
      <c r="AY221" s="16" t="s">
        <v>149</v>
      </c>
      <c r="BE221" s="208">
        <f>IF(N221="základní",J221,0)</f>
        <v>0</v>
      </c>
      <c r="BF221" s="208">
        <f>IF(N221="snížená",J221,0)</f>
        <v>0</v>
      </c>
      <c r="BG221" s="208">
        <f>IF(N221="zákl. přenesená",J221,0)</f>
        <v>0</v>
      </c>
      <c r="BH221" s="208">
        <f>IF(N221="sníž. přenesená",J221,0)</f>
        <v>0</v>
      </c>
      <c r="BI221" s="208">
        <f>IF(N221="nulová",J221,0)</f>
        <v>0</v>
      </c>
      <c r="BJ221" s="16" t="s">
        <v>14</v>
      </c>
      <c r="BK221" s="208">
        <f>ROUND(I221*H221,2)</f>
        <v>0</v>
      </c>
      <c r="BL221" s="16" t="s">
        <v>148</v>
      </c>
      <c r="BM221" s="207" t="s">
        <v>1337</v>
      </c>
    </row>
    <row r="222" s="2" customFormat="1">
      <c r="A222" s="37"/>
      <c r="B222" s="38"/>
      <c r="C222" s="39"/>
      <c r="D222" s="209" t="s">
        <v>156</v>
      </c>
      <c r="E222" s="39"/>
      <c r="F222" s="210" t="s">
        <v>243</v>
      </c>
      <c r="G222" s="39"/>
      <c r="H222" s="39"/>
      <c r="I222" s="211"/>
      <c r="J222" s="39"/>
      <c r="K222" s="39"/>
      <c r="L222" s="43"/>
      <c r="M222" s="212"/>
      <c r="N222" s="213"/>
      <c r="O222" s="83"/>
      <c r="P222" s="83"/>
      <c r="Q222" s="83"/>
      <c r="R222" s="83"/>
      <c r="S222" s="83"/>
      <c r="T222" s="84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16" t="s">
        <v>156</v>
      </c>
      <c r="AU222" s="16" t="s">
        <v>14</v>
      </c>
    </row>
    <row r="223" s="2" customFormat="1">
      <c r="A223" s="37"/>
      <c r="B223" s="38"/>
      <c r="C223" s="39"/>
      <c r="D223" s="214" t="s">
        <v>158</v>
      </c>
      <c r="E223" s="39"/>
      <c r="F223" s="215" t="s">
        <v>244</v>
      </c>
      <c r="G223" s="39"/>
      <c r="H223" s="39"/>
      <c r="I223" s="211"/>
      <c r="J223" s="39"/>
      <c r="K223" s="39"/>
      <c r="L223" s="43"/>
      <c r="M223" s="212"/>
      <c r="N223" s="213"/>
      <c r="O223" s="83"/>
      <c r="P223" s="83"/>
      <c r="Q223" s="83"/>
      <c r="R223" s="83"/>
      <c r="S223" s="83"/>
      <c r="T223" s="84"/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T223" s="16" t="s">
        <v>158</v>
      </c>
      <c r="AU223" s="16" t="s">
        <v>14</v>
      </c>
    </row>
    <row r="224" s="12" customFormat="1">
      <c r="A224" s="12"/>
      <c r="B224" s="216"/>
      <c r="C224" s="217"/>
      <c r="D224" s="209" t="s">
        <v>160</v>
      </c>
      <c r="E224" s="218" t="s">
        <v>19</v>
      </c>
      <c r="F224" s="219" t="s">
        <v>575</v>
      </c>
      <c r="G224" s="217"/>
      <c r="H224" s="218" t="s">
        <v>19</v>
      </c>
      <c r="I224" s="220"/>
      <c r="J224" s="217"/>
      <c r="K224" s="217"/>
      <c r="L224" s="221"/>
      <c r="M224" s="222"/>
      <c r="N224" s="223"/>
      <c r="O224" s="223"/>
      <c r="P224" s="223"/>
      <c r="Q224" s="223"/>
      <c r="R224" s="223"/>
      <c r="S224" s="223"/>
      <c r="T224" s="224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T224" s="225" t="s">
        <v>160</v>
      </c>
      <c r="AU224" s="225" t="s">
        <v>14</v>
      </c>
      <c r="AV224" s="12" t="s">
        <v>14</v>
      </c>
      <c r="AW224" s="12" t="s">
        <v>35</v>
      </c>
      <c r="AX224" s="12" t="s">
        <v>76</v>
      </c>
      <c r="AY224" s="225" t="s">
        <v>149</v>
      </c>
    </row>
    <row r="225" s="13" customFormat="1">
      <c r="A225" s="13"/>
      <c r="B225" s="226"/>
      <c r="C225" s="227"/>
      <c r="D225" s="209" t="s">
        <v>160</v>
      </c>
      <c r="E225" s="228" t="s">
        <v>416</v>
      </c>
      <c r="F225" s="229" t="s">
        <v>1338</v>
      </c>
      <c r="G225" s="227"/>
      <c r="H225" s="230">
        <v>739.33000000000004</v>
      </c>
      <c r="I225" s="231"/>
      <c r="J225" s="227"/>
      <c r="K225" s="227"/>
      <c r="L225" s="232"/>
      <c r="M225" s="233"/>
      <c r="N225" s="234"/>
      <c r="O225" s="234"/>
      <c r="P225" s="234"/>
      <c r="Q225" s="234"/>
      <c r="R225" s="234"/>
      <c r="S225" s="234"/>
      <c r="T225" s="235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6" t="s">
        <v>160</v>
      </c>
      <c r="AU225" s="236" t="s">
        <v>14</v>
      </c>
      <c r="AV225" s="13" t="s">
        <v>96</v>
      </c>
      <c r="AW225" s="13" t="s">
        <v>35</v>
      </c>
      <c r="AX225" s="13" t="s">
        <v>76</v>
      </c>
      <c r="AY225" s="236" t="s">
        <v>149</v>
      </c>
    </row>
    <row r="226" s="13" customFormat="1">
      <c r="A226" s="13"/>
      <c r="B226" s="226"/>
      <c r="C226" s="227"/>
      <c r="D226" s="209" t="s">
        <v>160</v>
      </c>
      <c r="E226" s="228" t="s">
        <v>417</v>
      </c>
      <c r="F226" s="229" t="s">
        <v>418</v>
      </c>
      <c r="G226" s="227"/>
      <c r="H226" s="230">
        <v>739.33000000000004</v>
      </c>
      <c r="I226" s="231"/>
      <c r="J226" s="227"/>
      <c r="K226" s="227"/>
      <c r="L226" s="232"/>
      <c r="M226" s="233"/>
      <c r="N226" s="234"/>
      <c r="O226" s="234"/>
      <c r="P226" s="234"/>
      <c r="Q226" s="234"/>
      <c r="R226" s="234"/>
      <c r="S226" s="234"/>
      <c r="T226" s="235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6" t="s">
        <v>160</v>
      </c>
      <c r="AU226" s="236" t="s">
        <v>14</v>
      </c>
      <c r="AV226" s="13" t="s">
        <v>96</v>
      </c>
      <c r="AW226" s="13" t="s">
        <v>35</v>
      </c>
      <c r="AX226" s="13" t="s">
        <v>14</v>
      </c>
      <c r="AY226" s="236" t="s">
        <v>149</v>
      </c>
    </row>
    <row r="227" s="2" customFormat="1" ht="24.15" customHeight="1">
      <c r="A227" s="37"/>
      <c r="B227" s="38"/>
      <c r="C227" s="196" t="s">
        <v>363</v>
      </c>
      <c r="D227" s="196" t="s">
        <v>150</v>
      </c>
      <c r="E227" s="197" t="s">
        <v>250</v>
      </c>
      <c r="F227" s="198" t="s">
        <v>251</v>
      </c>
      <c r="G227" s="199" t="s">
        <v>202</v>
      </c>
      <c r="H227" s="200">
        <v>5914.6400000000003</v>
      </c>
      <c r="I227" s="201"/>
      <c r="J227" s="202">
        <f>ROUND(I227*H227,2)</f>
        <v>0</v>
      </c>
      <c r="K227" s="198" t="s">
        <v>154</v>
      </c>
      <c r="L227" s="43"/>
      <c r="M227" s="203" t="s">
        <v>19</v>
      </c>
      <c r="N227" s="204" t="s">
        <v>47</v>
      </c>
      <c r="O227" s="83"/>
      <c r="P227" s="205">
        <f>O227*H227</f>
        <v>0</v>
      </c>
      <c r="Q227" s="205">
        <v>0</v>
      </c>
      <c r="R227" s="205">
        <f>Q227*H227</f>
        <v>0</v>
      </c>
      <c r="S227" s="205">
        <v>0</v>
      </c>
      <c r="T227" s="206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07" t="s">
        <v>148</v>
      </c>
      <c r="AT227" s="207" t="s">
        <v>150</v>
      </c>
      <c r="AU227" s="207" t="s">
        <v>14</v>
      </c>
      <c r="AY227" s="16" t="s">
        <v>149</v>
      </c>
      <c r="BE227" s="208">
        <f>IF(N227="základní",J227,0)</f>
        <v>0</v>
      </c>
      <c r="BF227" s="208">
        <f>IF(N227="snížená",J227,0)</f>
        <v>0</v>
      </c>
      <c r="BG227" s="208">
        <f>IF(N227="zákl. přenesená",J227,0)</f>
        <v>0</v>
      </c>
      <c r="BH227" s="208">
        <f>IF(N227="sníž. přenesená",J227,0)</f>
        <v>0</v>
      </c>
      <c r="BI227" s="208">
        <f>IF(N227="nulová",J227,0)</f>
        <v>0</v>
      </c>
      <c r="BJ227" s="16" t="s">
        <v>14</v>
      </c>
      <c r="BK227" s="208">
        <f>ROUND(I227*H227,2)</f>
        <v>0</v>
      </c>
      <c r="BL227" s="16" t="s">
        <v>148</v>
      </c>
      <c r="BM227" s="207" t="s">
        <v>1339</v>
      </c>
    </row>
    <row r="228" s="2" customFormat="1">
      <c r="A228" s="37"/>
      <c r="B228" s="38"/>
      <c r="C228" s="39"/>
      <c r="D228" s="209" t="s">
        <v>156</v>
      </c>
      <c r="E228" s="39"/>
      <c r="F228" s="210" t="s">
        <v>253</v>
      </c>
      <c r="G228" s="39"/>
      <c r="H228" s="39"/>
      <c r="I228" s="211"/>
      <c r="J228" s="39"/>
      <c r="K228" s="39"/>
      <c r="L228" s="43"/>
      <c r="M228" s="212"/>
      <c r="N228" s="213"/>
      <c r="O228" s="83"/>
      <c r="P228" s="83"/>
      <c r="Q228" s="83"/>
      <c r="R228" s="83"/>
      <c r="S228" s="83"/>
      <c r="T228" s="84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T228" s="16" t="s">
        <v>156</v>
      </c>
      <c r="AU228" s="16" t="s">
        <v>14</v>
      </c>
    </row>
    <row r="229" s="2" customFormat="1">
      <c r="A229" s="37"/>
      <c r="B229" s="38"/>
      <c r="C229" s="39"/>
      <c r="D229" s="214" t="s">
        <v>158</v>
      </c>
      <c r="E229" s="39"/>
      <c r="F229" s="215" t="s">
        <v>254</v>
      </c>
      <c r="G229" s="39"/>
      <c r="H229" s="39"/>
      <c r="I229" s="211"/>
      <c r="J229" s="39"/>
      <c r="K229" s="39"/>
      <c r="L229" s="43"/>
      <c r="M229" s="212"/>
      <c r="N229" s="213"/>
      <c r="O229" s="83"/>
      <c r="P229" s="83"/>
      <c r="Q229" s="83"/>
      <c r="R229" s="83"/>
      <c r="S229" s="83"/>
      <c r="T229" s="84"/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T229" s="16" t="s">
        <v>158</v>
      </c>
      <c r="AU229" s="16" t="s">
        <v>14</v>
      </c>
    </row>
    <row r="230" s="12" customFormat="1">
      <c r="A230" s="12"/>
      <c r="B230" s="216"/>
      <c r="C230" s="217"/>
      <c r="D230" s="209" t="s">
        <v>160</v>
      </c>
      <c r="E230" s="218" t="s">
        <v>19</v>
      </c>
      <c r="F230" s="219" t="s">
        <v>575</v>
      </c>
      <c r="G230" s="217"/>
      <c r="H230" s="218" t="s">
        <v>19</v>
      </c>
      <c r="I230" s="220"/>
      <c r="J230" s="217"/>
      <c r="K230" s="217"/>
      <c r="L230" s="221"/>
      <c r="M230" s="222"/>
      <c r="N230" s="223"/>
      <c r="O230" s="223"/>
      <c r="P230" s="223"/>
      <c r="Q230" s="223"/>
      <c r="R230" s="223"/>
      <c r="S230" s="223"/>
      <c r="T230" s="224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T230" s="225" t="s">
        <v>160</v>
      </c>
      <c r="AU230" s="225" t="s">
        <v>14</v>
      </c>
      <c r="AV230" s="12" t="s">
        <v>14</v>
      </c>
      <c r="AW230" s="12" t="s">
        <v>35</v>
      </c>
      <c r="AX230" s="12" t="s">
        <v>76</v>
      </c>
      <c r="AY230" s="225" t="s">
        <v>149</v>
      </c>
    </row>
    <row r="231" s="13" customFormat="1">
      <c r="A231" s="13"/>
      <c r="B231" s="226"/>
      <c r="C231" s="227"/>
      <c r="D231" s="209" t="s">
        <v>160</v>
      </c>
      <c r="E231" s="228" t="s">
        <v>426</v>
      </c>
      <c r="F231" s="229" t="s">
        <v>1340</v>
      </c>
      <c r="G231" s="227"/>
      <c r="H231" s="230">
        <v>5914.6400000000003</v>
      </c>
      <c r="I231" s="231"/>
      <c r="J231" s="227"/>
      <c r="K231" s="227"/>
      <c r="L231" s="232"/>
      <c r="M231" s="233"/>
      <c r="N231" s="234"/>
      <c r="O231" s="234"/>
      <c r="P231" s="234"/>
      <c r="Q231" s="234"/>
      <c r="R231" s="234"/>
      <c r="S231" s="234"/>
      <c r="T231" s="235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6" t="s">
        <v>160</v>
      </c>
      <c r="AU231" s="236" t="s">
        <v>14</v>
      </c>
      <c r="AV231" s="13" t="s">
        <v>96</v>
      </c>
      <c r="AW231" s="13" t="s">
        <v>35</v>
      </c>
      <c r="AX231" s="13" t="s">
        <v>76</v>
      </c>
      <c r="AY231" s="236" t="s">
        <v>149</v>
      </c>
    </row>
    <row r="232" s="13" customFormat="1">
      <c r="A232" s="13"/>
      <c r="B232" s="226"/>
      <c r="C232" s="227"/>
      <c r="D232" s="209" t="s">
        <v>160</v>
      </c>
      <c r="E232" s="228" t="s">
        <v>428</v>
      </c>
      <c r="F232" s="229" t="s">
        <v>429</v>
      </c>
      <c r="G232" s="227"/>
      <c r="H232" s="230">
        <v>5914.6400000000003</v>
      </c>
      <c r="I232" s="231"/>
      <c r="J232" s="227"/>
      <c r="K232" s="227"/>
      <c r="L232" s="232"/>
      <c r="M232" s="233"/>
      <c r="N232" s="234"/>
      <c r="O232" s="234"/>
      <c r="P232" s="234"/>
      <c r="Q232" s="234"/>
      <c r="R232" s="234"/>
      <c r="S232" s="234"/>
      <c r="T232" s="235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6" t="s">
        <v>160</v>
      </c>
      <c r="AU232" s="236" t="s">
        <v>14</v>
      </c>
      <c r="AV232" s="13" t="s">
        <v>96</v>
      </c>
      <c r="AW232" s="13" t="s">
        <v>35</v>
      </c>
      <c r="AX232" s="13" t="s">
        <v>14</v>
      </c>
      <c r="AY232" s="236" t="s">
        <v>149</v>
      </c>
    </row>
    <row r="233" s="2" customFormat="1" ht="16.5" customHeight="1">
      <c r="A233" s="37"/>
      <c r="B233" s="38"/>
      <c r="C233" s="196" t="s">
        <v>373</v>
      </c>
      <c r="D233" s="196" t="s">
        <v>150</v>
      </c>
      <c r="E233" s="197" t="s">
        <v>260</v>
      </c>
      <c r="F233" s="198" t="s">
        <v>261</v>
      </c>
      <c r="G233" s="199" t="s">
        <v>202</v>
      </c>
      <c r="H233" s="200">
        <v>184.78</v>
      </c>
      <c r="I233" s="201"/>
      <c r="J233" s="202">
        <f>ROUND(I233*H233,2)</f>
        <v>0</v>
      </c>
      <c r="K233" s="198" t="s">
        <v>154</v>
      </c>
      <c r="L233" s="43"/>
      <c r="M233" s="203" t="s">
        <v>19</v>
      </c>
      <c r="N233" s="204" t="s">
        <v>47</v>
      </c>
      <c r="O233" s="83"/>
      <c r="P233" s="205">
        <f>O233*H233</f>
        <v>0</v>
      </c>
      <c r="Q233" s="205">
        <v>0</v>
      </c>
      <c r="R233" s="205">
        <f>Q233*H233</f>
        <v>0</v>
      </c>
      <c r="S233" s="205">
        <v>0</v>
      </c>
      <c r="T233" s="206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07" t="s">
        <v>148</v>
      </c>
      <c r="AT233" s="207" t="s">
        <v>150</v>
      </c>
      <c r="AU233" s="207" t="s">
        <v>14</v>
      </c>
      <c r="AY233" s="16" t="s">
        <v>149</v>
      </c>
      <c r="BE233" s="208">
        <f>IF(N233="základní",J233,0)</f>
        <v>0</v>
      </c>
      <c r="BF233" s="208">
        <f>IF(N233="snížená",J233,0)</f>
        <v>0</v>
      </c>
      <c r="BG233" s="208">
        <f>IF(N233="zákl. přenesená",J233,0)</f>
        <v>0</v>
      </c>
      <c r="BH233" s="208">
        <f>IF(N233="sníž. přenesená",J233,0)</f>
        <v>0</v>
      </c>
      <c r="BI233" s="208">
        <f>IF(N233="nulová",J233,0)</f>
        <v>0</v>
      </c>
      <c r="BJ233" s="16" t="s">
        <v>14</v>
      </c>
      <c r="BK233" s="208">
        <f>ROUND(I233*H233,2)</f>
        <v>0</v>
      </c>
      <c r="BL233" s="16" t="s">
        <v>148</v>
      </c>
      <c r="BM233" s="207" t="s">
        <v>1341</v>
      </c>
    </row>
    <row r="234" s="2" customFormat="1">
      <c r="A234" s="37"/>
      <c r="B234" s="38"/>
      <c r="C234" s="39"/>
      <c r="D234" s="209" t="s">
        <v>156</v>
      </c>
      <c r="E234" s="39"/>
      <c r="F234" s="210" t="s">
        <v>263</v>
      </c>
      <c r="G234" s="39"/>
      <c r="H234" s="39"/>
      <c r="I234" s="211"/>
      <c r="J234" s="39"/>
      <c r="K234" s="39"/>
      <c r="L234" s="43"/>
      <c r="M234" s="212"/>
      <c r="N234" s="213"/>
      <c r="O234" s="83"/>
      <c r="P234" s="83"/>
      <c r="Q234" s="83"/>
      <c r="R234" s="83"/>
      <c r="S234" s="83"/>
      <c r="T234" s="84"/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T234" s="16" t="s">
        <v>156</v>
      </c>
      <c r="AU234" s="16" t="s">
        <v>14</v>
      </c>
    </row>
    <row r="235" s="2" customFormat="1">
      <c r="A235" s="37"/>
      <c r="B235" s="38"/>
      <c r="C235" s="39"/>
      <c r="D235" s="214" t="s">
        <v>158</v>
      </c>
      <c r="E235" s="39"/>
      <c r="F235" s="215" t="s">
        <v>264</v>
      </c>
      <c r="G235" s="39"/>
      <c r="H235" s="39"/>
      <c r="I235" s="211"/>
      <c r="J235" s="39"/>
      <c r="K235" s="39"/>
      <c r="L235" s="43"/>
      <c r="M235" s="212"/>
      <c r="N235" s="213"/>
      <c r="O235" s="83"/>
      <c r="P235" s="83"/>
      <c r="Q235" s="83"/>
      <c r="R235" s="83"/>
      <c r="S235" s="83"/>
      <c r="T235" s="84"/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T235" s="16" t="s">
        <v>158</v>
      </c>
      <c r="AU235" s="16" t="s">
        <v>14</v>
      </c>
    </row>
    <row r="236" s="12" customFormat="1">
      <c r="A236" s="12"/>
      <c r="B236" s="216"/>
      <c r="C236" s="217"/>
      <c r="D236" s="209" t="s">
        <v>160</v>
      </c>
      <c r="E236" s="218" t="s">
        <v>19</v>
      </c>
      <c r="F236" s="219" t="s">
        <v>575</v>
      </c>
      <c r="G236" s="217"/>
      <c r="H236" s="218" t="s">
        <v>19</v>
      </c>
      <c r="I236" s="220"/>
      <c r="J236" s="217"/>
      <c r="K236" s="217"/>
      <c r="L236" s="221"/>
      <c r="M236" s="222"/>
      <c r="N236" s="223"/>
      <c r="O236" s="223"/>
      <c r="P236" s="223"/>
      <c r="Q236" s="223"/>
      <c r="R236" s="223"/>
      <c r="S236" s="223"/>
      <c r="T236" s="224"/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T236" s="225" t="s">
        <v>160</v>
      </c>
      <c r="AU236" s="225" t="s">
        <v>14</v>
      </c>
      <c r="AV236" s="12" t="s">
        <v>14</v>
      </c>
      <c r="AW236" s="12" t="s">
        <v>35</v>
      </c>
      <c r="AX236" s="12" t="s">
        <v>76</v>
      </c>
      <c r="AY236" s="225" t="s">
        <v>149</v>
      </c>
    </row>
    <row r="237" s="13" customFormat="1">
      <c r="A237" s="13"/>
      <c r="B237" s="226"/>
      <c r="C237" s="227"/>
      <c r="D237" s="209" t="s">
        <v>160</v>
      </c>
      <c r="E237" s="228" t="s">
        <v>471</v>
      </c>
      <c r="F237" s="229" t="s">
        <v>1342</v>
      </c>
      <c r="G237" s="227"/>
      <c r="H237" s="230">
        <v>94.319999999999993</v>
      </c>
      <c r="I237" s="231"/>
      <c r="J237" s="227"/>
      <c r="K237" s="227"/>
      <c r="L237" s="232"/>
      <c r="M237" s="233"/>
      <c r="N237" s="234"/>
      <c r="O237" s="234"/>
      <c r="P237" s="234"/>
      <c r="Q237" s="234"/>
      <c r="R237" s="234"/>
      <c r="S237" s="234"/>
      <c r="T237" s="235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6" t="s">
        <v>160</v>
      </c>
      <c r="AU237" s="236" t="s">
        <v>14</v>
      </c>
      <c r="AV237" s="13" t="s">
        <v>96</v>
      </c>
      <c r="AW237" s="13" t="s">
        <v>35</v>
      </c>
      <c r="AX237" s="13" t="s">
        <v>76</v>
      </c>
      <c r="AY237" s="236" t="s">
        <v>149</v>
      </c>
    </row>
    <row r="238" s="13" customFormat="1">
      <c r="A238" s="13"/>
      <c r="B238" s="226"/>
      <c r="C238" s="227"/>
      <c r="D238" s="209" t="s">
        <v>160</v>
      </c>
      <c r="E238" s="228" t="s">
        <v>473</v>
      </c>
      <c r="F238" s="229" t="s">
        <v>1343</v>
      </c>
      <c r="G238" s="227"/>
      <c r="H238" s="230">
        <v>90.459999999999994</v>
      </c>
      <c r="I238" s="231"/>
      <c r="J238" s="227"/>
      <c r="K238" s="227"/>
      <c r="L238" s="232"/>
      <c r="M238" s="233"/>
      <c r="N238" s="234"/>
      <c r="O238" s="234"/>
      <c r="P238" s="234"/>
      <c r="Q238" s="234"/>
      <c r="R238" s="234"/>
      <c r="S238" s="234"/>
      <c r="T238" s="235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6" t="s">
        <v>160</v>
      </c>
      <c r="AU238" s="236" t="s">
        <v>14</v>
      </c>
      <c r="AV238" s="13" t="s">
        <v>96</v>
      </c>
      <c r="AW238" s="13" t="s">
        <v>35</v>
      </c>
      <c r="AX238" s="13" t="s">
        <v>76</v>
      </c>
      <c r="AY238" s="236" t="s">
        <v>149</v>
      </c>
    </row>
    <row r="239" s="13" customFormat="1">
      <c r="A239" s="13"/>
      <c r="B239" s="226"/>
      <c r="C239" s="227"/>
      <c r="D239" s="209" t="s">
        <v>160</v>
      </c>
      <c r="E239" s="228" t="s">
        <v>944</v>
      </c>
      <c r="F239" s="229" t="s">
        <v>945</v>
      </c>
      <c r="G239" s="227"/>
      <c r="H239" s="230">
        <v>184.78</v>
      </c>
      <c r="I239" s="231"/>
      <c r="J239" s="227"/>
      <c r="K239" s="227"/>
      <c r="L239" s="232"/>
      <c r="M239" s="233"/>
      <c r="N239" s="234"/>
      <c r="O239" s="234"/>
      <c r="P239" s="234"/>
      <c r="Q239" s="234"/>
      <c r="R239" s="234"/>
      <c r="S239" s="234"/>
      <c r="T239" s="235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6" t="s">
        <v>160</v>
      </c>
      <c r="AU239" s="236" t="s">
        <v>14</v>
      </c>
      <c r="AV239" s="13" t="s">
        <v>96</v>
      </c>
      <c r="AW239" s="13" t="s">
        <v>35</v>
      </c>
      <c r="AX239" s="13" t="s">
        <v>14</v>
      </c>
      <c r="AY239" s="236" t="s">
        <v>149</v>
      </c>
    </row>
    <row r="240" s="2" customFormat="1" ht="16.5" customHeight="1">
      <c r="A240" s="37"/>
      <c r="B240" s="38"/>
      <c r="C240" s="196" t="s">
        <v>383</v>
      </c>
      <c r="D240" s="196" t="s">
        <v>150</v>
      </c>
      <c r="E240" s="197" t="s">
        <v>271</v>
      </c>
      <c r="F240" s="198" t="s">
        <v>272</v>
      </c>
      <c r="G240" s="199" t="s">
        <v>202</v>
      </c>
      <c r="H240" s="200">
        <v>146.5</v>
      </c>
      <c r="I240" s="201"/>
      <c r="J240" s="202">
        <f>ROUND(I240*H240,2)</f>
        <v>0</v>
      </c>
      <c r="K240" s="198" t="s">
        <v>154</v>
      </c>
      <c r="L240" s="43"/>
      <c r="M240" s="203" t="s">
        <v>19</v>
      </c>
      <c r="N240" s="204" t="s">
        <v>47</v>
      </c>
      <c r="O240" s="83"/>
      <c r="P240" s="205">
        <f>O240*H240</f>
        <v>0</v>
      </c>
      <c r="Q240" s="205">
        <v>0</v>
      </c>
      <c r="R240" s="205">
        <f>Q240*H240</f>
        <v>0</v>
      </c>
      <c r="S240" s="205">
        <v>0</v>
      </c>
      <c r="T240" s="206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07" t="s">
        <v>148</v>
      </c>
      <c r="AT240" s="207" t="s">
        <v>150</v>
      </c>
      <c r="AU240" s="207" t="s">
        <v>14</v>
      </c>
      <c r="AY240" s="16" t="s">
        <v>149</v>
      </c>
      <c r="BE240" s="208">
        <f>IF(N240="základní",J240,0)</f>
        <v>0</v>
      </c>
      <c r="BF240" s="208">
        <f>IF(N240="snížená",J240,0)</f>
        <v>0</v>
      </c>
      <c r="BG240" s="208">
        <f>IF(N240="zákl. přenesená",J240,0)</f>
        <v>0</v>
      </c>
      <c r="BH240" s="208">
        <f>IF(N240="sníž. přenesená",J240,0)</f>
        <v>0</v>
      </c>
      <c r="BI240" s="208">
        <f>IF(N240="nulová",J240,0)</f>
        <v>0</v>
      </c>
      <c r="BJ240" s="16" t="s">
        <v>14</v>
      </c>
      <c r="BK240" s="208">
        <f>ROUND(I240*H240,2)</f>
        <v>0</v>
      </c>
      <c r="BL240" s="16" t="s">
        <v>148</v>
      </c>
      <c r="BM240" s="207" t="s">
        <v>1344</v>
      </c>
    </row>
    <row r="241" s="2" customFormat="1">
      <c r="A241" s="37"/>
      <c r="B241" s="38"/>
      <c r="C241" s="39"/>
      <c r="D241" s="209" t="s">
        <v>156</v>
      </c>
      <c r="E241" s="39"/>
      <c r="F241" s="210" t="s">
        <v>274</v>
      </c>
      <c r="G241" s="39"/>
      <c r="H241" s="39"/>
      <c r="I241" s="211"/>
      <c r="J241" s="39"/>
      <c r="K241" s="39"/>
      <c r="L241" s="43"/>
      <c r="M241" s="212"/>
      <c r="N241" s="213"/>
      <c r="O241" s="83"/>
      <c r="P241" s="83"/>
      <c r="Q241" s="83"/>
      <c r="R241" s="83"/>
      <c r="S241" s="83"/>
      <c r="T241" s="84"/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T241" s="16" t="s">
        <v>156</v>
      </c>
      <c r="AU241" s="16" t="s">
        <v>14</v>
      </c>
    </row>
    <row r="242" s="2" customFormat="1">
      <c r="A242" s="37"/>
      <c r="B242" s="38"/>
      <c r="C242" s="39"/>
      <c r="D242" s="214" t="s">
        <v>158</v>
      </c>
      <c r="E242" s="39"/>
      <c r="F242" s="215" t="s">
        <v>275</v>
      </c>
      <c r="G242" s="39"/>
      <c r="H242" s="39"/>
      <c r="I242" s="211"/>
      <c r="J242" s="39"/>
      <c r="K242" s="39"/>
      <c r="L242" s="43"/>
      <c r="M242" s="212"/>
      <c r="N242" s="213"/>
      <c r="O242" s="83"/>
      <c r="P242" s="83"/>
      <c r="Q242" s="83"/>
      <c r="R242" s="83"/>
      <c r="S242" s="83"/>
      <c r="T242" s="84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T242" s="16" t="s">
        <v>158</v>
      </c>
      <c r="AU242" s="16" t="s">
        <v>14</v>
      </c>
    </row>
    <row r="243" s="12" customFormat="1">
      <c r="A243" s="12"/>
      <c r="B243" s="216"/>
      <c r="C243" s="217"/>
      <c r="D243" s="209" t="s">
        <v>160</v>
      </c>
      <c r="E243" s="218" t="s">
        <v>19</v>
      </c>
      <c r="F243" s="219" t="s">
        <v>575</v>
      </c>
      <c r="G243" s="217"/>
      <c r="H243" s="218" t="s">
        <v>19</v>
      </c>
      <c r="I243" s="220"/>
      <c r="J243" s="217"/>
      <c r="K243" s="217"/>
      <c r="L243" s="221"/>
      <c r="M243" s="222"/>
      <c r="N243" s="223"/>
      <c r="O243" s="223"/>
      <c r="P243" s="223"/>
      <c r="Q243" s="223"/>
      <c r="R243" s="223"/>
      <c r="S243" s="223"/>
      <c r="T243" s="224"/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T243" s="225" t="s">
        <v>160</v>
      </c>
      <c r="AU243" s="225" t="s">
        <v>14</v>
      </c>
      <c r="AV243" s="12" t="s">
        <v>14</v>
      </c>
      <c r="AW243" s="12" t="s">
        <v>35</v>
      </c>
      <c r="AX243" s="12" t="s">
        <v>76</v>
      </c>
      <c r="AY243" s="225" t="s">
        <v>149</v>
      </c>
    </row>
    <row r="244" s="13" customFormat="1">
      <c r="A244" s="13"/>
      <c r="B244" s="226"/>
      <c r="C244" s="227"/>
      <c r="D244" s="209" t="s">
        <v>160</v>
      </c>
      <c r="E244" s="228" t="s">
        <v>102</v>
      </c>
      <c r="F244" s="229" t="s">
        <v>1345</v>
      </c>
      <c r="G244" s="227"/>
      <c r="H244" s="230">
        <v>52.18</v>
      </c>
      <c r="I244" s="231"/>
      <c r="J244" s="227"/>
      <c r="K244" s="227"/>
      <c r="L244" s="232"/>
      <c r="M244" s="233"/>
      <c r="N244" s="234"/>
      <c r="O244" s="234"/>
      <c r="P244" s="234"/>
      <c r="Q244" s="234"/>
      <c r="R244" s="234"/>
      <c r="S244" s="234"/>
      <c r="T244" s="235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6" t="s">
        <v>160</v>
      </c>
      <c r="AU244" s="236" t="s">
        <v>14</v>
      </c>
      <c r="AV244" s="13" t="s">
        <v>96</v>
      </c>
      <c r="AW244" s="13" t="s">
        <v>35</v>
      </c>
      <c r="AX244" s="13" t="s">
        <v>76</v>
      </c>
      <c r="AY244" s="236" t="s">
        <v>149</v>
      </c>
    </row>
    <row r="245" s="13" customFormat="1">
      <c r="A245" s="13"/>
      <c r="B245" s="226"/>
      <c r="C245" s="227"/>
      <c r="D245" s="209" t="s">
        <v>160</v>
      </c>
      <c r="E245" s="228" t="s">
        <v>499</v>
      </c>
      <c r="F245" s="229" t="s">
        <v>1346</v>
      </c>
      <c r="G245" s="227"/>
      <c r="H245" s="230">
        <v>94.319999999999993</v>
      </c>
      <c r="I245" s="231"/>
      <c r="J245" s="227"/>
      <c r="K245" s="227"/>
      <c r="L245" s="232"/>
      <c r="M245" s="233"/>
      <c r="N245" s="234"/>
      <c r="O245" s="234"/>
      <c r="P245" s="234"/>
      <c r="Q245" s="234"/>
      <c r="R245" s="234"/>
      <c r="S245" s="234"/>
      <c r="T245" s="235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6" t="s">
        <v>160</v>
      </c>
      <c r="AU245" s="236" t="s">
        <v>14</v>
      </c>
      <c r="AV245" s="13" t="s">
        <v>96</v>
      </c>
      <c r="AW245" s="13" t="s">
        <v>35</v>
      </c>
      <c r="AX245" s="13" t="s">
        <v>76</v>
      </c>
      <c r="AY245" s="236" t="s">
        <v>149</v>
      </c>
    </row>
    <row r="246" s="13" customFormat="1">
      <c r="A246" s="13"/>
      <c r="B246" s="226"/>
      <c r="C246" s="227"/>
      <c r="D246" s="209" t="s">
        <v>160</v>
      </c>
      <c r="E246" s="228" t="s">
        <v>949</v>
      </c>
      <c r="F246" s="229" t="s">
        <v>950</v>
      </c>
      <c r="G246" s="227"/>
      <c r="H246" s="230">
        <v>146.5</v>
      </c>
      <c r="I246" s="231"/>
      <c r="J246" s="227"/>
      <c r="K246" s="227"/>
      <c r="L246" s="232"/>
      <c r="M246" s="233"/>
      <c r="N246" s="234"/>
      <c r="O246" s="234"/>
      <c r="P246" s="234"/>
      <c r="Q246" s="234"/>
      <c r="R246" s="234"/>
      <c r="S246" s="234"/>
      <c r="T246" s="235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6" t="s">
        <v>160</v>
      </c>
      <c r="AU246" s="236" t="s">
        <v>14</v>
      </c>
      <c r="AV246" s="13" t="s">
        <v>96</v>
      </c>
      <c r="AW246" s="13" t="s">
        <v>35</v>
      </c>
      <c r="AX246" s="13" t="s">
        <v>14</v>
      </c>
      <c r="AY246" s="236" t="s">
        <v>149</v>
      </c>
    </row>
    <row r="247" s="2" customFormat="1" ht="16.5" customHeight="1">
      <c r="A247" s="37"/>
      <c r="B247" s="38"/>
      <c r="C247" s="237" t="s">
        <v>393</v>
      </c>
      <c r="D247" s="237" t="s">
        <v>281</v>
      </c>
      <c r="E247" s="238" t="s">
        <v>282</v>
      </c>
      <c r="F247" s="239" t="s">
        <v>283</v>
      </c>
      <c r="G247" s="240" t="s">
        <v>284</v>
      </c>
      <c r="H247" s="241">
        <v>193.75100000000001</v>
      </c>
      <c r="I247" s="242"/>
      <c r="J247" s="243">
        <f>ROUND(I247*H247,2)</f>
        <v>0</v>
      </c>
      <c r="K247" s="239" t="s">
        <v>154</v>
      </c>
      <c r="L247" s="244"/>
      <c r="M247" s="245" t="s">
        <v>19</v>
      </c>
      <c r="N247" s="246" t="s">
        <v>47</v>
      </c>
      <c r="O247" s="83"/>
      <c r="P247" s="205">
        <f>O247*H247</f>
        <v>0</v>
      </c>
      <c r="Q247" s="205">
        <v>1</v>
      </c>
      <c r="R247" s="205">
        <f>Q247*H247</f>
        <v>193.75100000000001</v>
      </c>
      <c r="S247" s="205">
        <v>0</v>
      </c>
      <c r="T247" s="206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07" t="s">
        <v>222</v>
      </c>
      <c r="AT247" s="207" t="s">
        <v>281</v>
      </c>
      <c r="AU247" s="207" t="s">
        <v>14</v>
      </c>
      <c r="AY247" s="16" t="s">
        <v>149</v>
      </c>
      <c r="BE247" s="208">
        <f>IF(N247="základní",J247,0)</f>
        <v>0</v>
      </c>
      <c r="BF247" s="208">
        <f>IF(N247="snížená",J247,0)</f>
        <v>0</v>
      </c>
      <c r="BG247" s="208">
        <f>IF(N247="zákl. přenesená",J247,0)</f>
        <v>0</v>
      </c>
      <c r="BH247" s="208">
        <f>IF(N247="sníž. přenesená",J247,0)</f>
        <v>0</v>
      </c>
      <c r="BI247" s="208">
        <f>IF(N247="nulová",J247,0)</f>
        <v>0</v>
      </c>
      <c r="BJ247" s="16" t="s">
        <v>14</v>
      </c>
      <c r="BK247" s="208">
        <f>ROUND(I247*H247,2)</f>
        <v>0</v>
      </c>
      <c r="BL247" s="16" t="s">
        <v>148</v>
      </c>
      <c r="BM247" s="207" t="s">
        <v>1347</v>
      </c>
    </row>
    <row r="248" s="2" customFormat="1">
      <c r="A248" s="37"/>
      <c r="B248" s="38"/>
      <c r="C248" s="39"/>
      <c r="D248" s="209" t="s">
        <v>156</v>
      </c>
      <c r="E248" s="39"/>
      <c r="F248" s="210" t="s">
        <v>283</v>
      </c>
      <c r="G248" s="39"/>
      <c r="H248" s="39"/>
      <c r="I248" s="211"/>
      <c r="J248" s="39"/>
      <c r="K248" s="39"/>
      <c r="L248" s="43"/>
      <c r="M248" s="212"/>
      <c r="N248" s="213"/>
      <c r="O248" s="83"/>
      <c r="P248" s="83"/>
      <c r="Q248" s="83"/>
      <c r="R248" s="83"/>
      <c r="S248" s="83"/>
      <c r="T248" s="84"/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T248" s="16" t="s">
        <v>156</v>
      </c>
      <c r="AU248" s="16" t="s">
        <v>14</v>
      </c>
    </row>
    <row r="249" s="12" customFormat="1">
      <c r="A249" s="12"/>
      <c r="B249" s="216"/>
      <c r="C249" s="217"/>
      <c r="D249" s="209" t="s">
        <v>160</v>
      </c>
      <c r="E249" s="218" t="s">
        <v>19</v>
      </c>
      <c r="F249" s="219" t="s">
        <v>161</v>
      </c>
      <c r="G249" s="217"/>
      <c r="H249" s="218" t="s">
        <v>19</v>
      </c>
      <c r="I249" s="220"/>
      <c r="J249" s="217"/>
      <c r="K249" s="217"/>
      <c r="L249" s="221"/>
      <c r="M249" s="222"/>
      <c r="N249" s="223"/>
      <c r="O249" s="223"/>
      <c r="P249" s="223"/>
      <c r="Q249" s="223"/>
      <c r="R249" s="223"/>
      <c r="S249" s="223"/>
      <c r="T249" s="224"/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T249" s="225" t="s">
        <v>160</v>
      </c>
      <c r="AU249" s="225" t="s">
        <v>14</v>
      </c>
      <c r="AV249" s="12" t="s">
        <v>14</v>
      </c>
      <c r="AW249" s="12" t="s">
        <v>35</v>
      </c>
      <c r="AX249" s="12" t="s">
        <v>76</v>
      </c>
      <c r="AY249" s="225" t="s">
        <v>149</v>
      </c>
    </row>
    <row r="250" s="13" customFormat="1">
      <c r="A250" s="13"/>
      <c r="B250" s="226"/>
      <c r="C250" s="227"/>
      <c r="D250" s="209" t="s">
        <v>160</v>
      </c>
      <c r="E250" s="228" t="s">
        <v>104</v>
      </c>
      <c r="F250" s="229" t="s">
        <v>1348</v>
      </c>
      <c r="G250" s="227"/>
      <c r="H250" s="230">
        <v>193.75100000000001</v>
      </c>
      <c r="I250" s="231"/>
      <c r="J250" s="227"/>
      <c r="K250" s="227"/>
      <c r="L250" s="232"/>
      <c r="M250" s="233"/>
      <c r="N250" s="234"/>
      <c r="O250" s="234"/>
      <c r="P250" s="234"/>
      <c r="Q250" s="234"/>
      <c r="R250" s="234"/>
      <c r="S250" s="234"/>
      <c r="T250" s="235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6" t="s">
        <v>160</v>
      </c>
      <c r="AU250" s="236" t="s">
        <v>14</v>
      </c>
      <c r="AV250" s="13" t="s">
        <v>96</v>
      </c>
      <c r="AW250" s="13" t="s">
        <v>35</v>
      </c>
      <c r="AX250" s="13" t="s">
        <v>76</v>
      </c>
      <c r="AY250" s="236" t="s">
        <v>149</v>
      </c>
    </row>
    <row r="251" s="13" customFormat="1">
      <c r="A251" s="13"/>
      <c r="B251" s="226"/>
      <c r="C251" s="227"/>
      <c r="D251" s="209" t="s">
        <v>160</v>
      </c>
      <c r="E251" s="228" t="s">
        <v>509</v>
      </c>
      <c r="F251" s="229" t="s">
        <v>510</v>
      </c>
      <c r="G251" s="227"/>
      <c r="H251" s="230">
        <v>193.75100000000001</v>
      </c>
      <c r="I251" s="231"/>
      <c r="J251" s="227"/>
      <c r="K251" s="227"/>
      <c r="L251" s="232"/>
      <c r="M251" s="233"/>
      <c r="N251" s="234"/>
      <c r="O251" s="234"/>
      <c r="P251" s="234"/>
      <c r="Q251" s="234"/>
      <c r="R251" s="234"/>
      <c r="S251" s="234"/>
      <c r="T251" s="235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6" t="s">
        <v>160</v>
      </c>
      <c r="AU251" s="236" t="s">
        <v>14</v>
      </c>
      <c r="AV251" s="13" t="s">
        <v>96</v>
      </c>
      <c r="AW251" s="13" t="s">
        <v>35</v>
      </c>
      <c r="AX251" s="13" t="s">
        <v>14</v>
      </c>
      <c r="AY251" s="236" t="s">
        <v>149</v>
      </c>
    </row>
    <row r="252" s="2" customFormat="1" ht="16.5" customHeight="1">
      <c r="A252" s="37"/>
      <c r="B252" s="38"/>
      <c r="C252" s="196" t="s">
        <v>401</v>
      </c>
      <c r="D252" s="196" t="s">
        <v>150</v>
      </c>
      <c r="E252" s="197" t="s">
        <v>299</v>
      </c>
      <c r="F252" s="198" t="s">
        <v>300</v>
      </c>
      <c r="G252" s="199" t="s">
        <v>202</v>
      </c>
      <c r="H252" s="200">
        <v>739.33000000000004</v>
      </c>
      <c r="I252" s="201"/>
      <c r="J252" s="202">
        <f>ROUND(I252*H252,2)</f>
        <v>0</v>
      </c>
      <c r="K252" s="198" t="s">
        <v>154</v>
      </c>
      <c r="L252" s="43"/>
      <c r="M252" s="203" t="s">
        <v>19</v>
      </c>
      <c r="N252" s="204" t="s">
        <v>47</v>
      </c>
      <c r="O252" s="83"/>
      <c r="P252" s="205">
        <f>O252*H252</f>
        <v>0</v>
      </c>
      <c r="Q252" s="205">
        <v>0</v>
      </c>
      <c r="R252" s="205">
        <f>Q252*H252</f>
        <v>0</v>
      </c>
      <c r="S252" s="205">
        <v>0</v>
      </c>
      <c r="T252" s="206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07" t="s">
        <v>148</v>
      </c>
      <c r="AT252" s="207" t="s">
        <v>150</v>
      </c>
      <c r="AU252" s="207" t="s">
        <v>14</v>
      </c>
      <c r="AY252" s="16" t="s">
        <v>149</v>
      </c>
      <c r="BE252" s="208">
        <f>IF(N252="základní",J252,0)</f>
        <v>0</v>
      </c>
      <c r="BF252" s="208">
        <f>IF(N252="snížená",J252,0)</f>
        <v>0</v>
      </c>
      <c r="BG252" s="208">
        <f>IF(N252="zákl. přenesená",J252,0)</f>
        <v>0</v>
      </c>
      <c r="BH252" s="208">
        <f>IF(N252="sníž. přenesená",J252,0)</f>
        <v>0</v>
      </c>
      <c r="BI252" s="208">
        <f>IF(N252="nulová",J252,0)</f>
        <v>0</v>
      </c>
      <c r="BJ252" s="16" t="s">
        <v>14</v>
      </c>
      <c r="BK252" s="208">
        <f>ROUND(I252*H252,2)</f>
        <v>0</v>
      </c>
      <c r="BL252" s="16" t="s">
        <v>148</v>
      </c>
      <c r="BM252" s="207" t="s">
        <v>1349</v>
      </c>
    </row>
    <row r="253" s="2" customFormat="1">
      <c r="A253" s="37"/>
      <c r="B253" s="38"/>
      <c r="C253" s="39"/>
      <c r="D253" s="209" t="s">
        <v>156</v>
      </c>
      <c r="E253" s="39"/>
      <c r="F253" s="210" t="s">
        <v>302</v>
      </c>
      <c r="G253" s="39"/>
      <c r="H253" s="39"/>
      <c r="I253" s="211"/>
      <c r="J253" s="39"/>
      <c r="K253" s="39"/>
      <c r="L253" s="43"/>
      <c r="M253" s="212"/>
      <c r="N253" s="213"/>
      <c r="O253" s="83"/>
      <c r="P253" s="83"/>
      <c r="Q253" s="83"/>
      <c r="R253" s="83"/>
      <c r="S253" s="83"/>
      <c r="T253" s="84"/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T253" s="16" t="s">
        <v>156</v>
      </c>
      <c r="AU253" s="16" t="s">
        <v>14</v>
      </c>
    </row>
    <row r="254" s="2" customFormat="1">
      <c r="A254" s="37"/>
      <c r="B254" s="38"/>
      <c r="C254" s="39"/>
      <c r="D254" s="214" t="s">
        <v>158</v>
      </c>
      <c r="E254" s="39"/>
      <c r="F254" s="215" t="s">
        <v>303</v>
      </c>
      <c r="G254" s="39"/>
      <c r="H254" s="39"/>
      <c r="I254" s="211"/>
      <c r="J254" s="39"/>
      <c r="K254" s="39"/>
      <c r="L254" s="43"/>
      <c r="M254" s="212"/>
      <c r="N254" s="213"/>
      <c r="O254" s="83"/>
      <c r="P254" s="83"/>
      <c r="Q254" s="83"/>
      <c r="R254" s="83"/>
      <c r="S254" s="83"/>
      <c r="T254" s="84"/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T254" s="16" t="s">
        <v>158</v>
      </c>
      <c r="AU254" s="16" t="s">
        <v>14</v>
      </c>
    </row>
    <row r="255" s="12" customFormat="1">
      <c r="A255" s="12"/>
      <c r="B255" s="216"/>
      <c r="C255" s="217"/>
      <c r="D255" s="209" t="s">
        <v>160</v>
      </c>
      <c r="E255" s="218" t="s">
        <v>19</v>
      </c>
      <c r="F255" s="219" t="s">
        <v>575</v>
      </c>
      <c r="G255" s="217"/>
      <c r="H255" s="218" t="s">
        <v>19</v>
      </c>
      <c r="I255" s="220"/>
      <c r="J255" s="217"/>
      <c r="K255" s="217"/>
      <c r="L255" s="221"/>
      <c r="M255" s="222"/>
      <c r="N255" s="223"/>
      <c r="O255" s="223"/>
      <c r="P255" s="223"/>
      <c r="Q255" s="223"/>
      <c r="R255" s="223"/>
      <c r="S255" s="223"/>
      <c r="T255" s="224"/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T255" s="225" t="s">
        <v>160</v>
      </c>
      <c r="AU255" s="225" t="s">
        <v>14</v>
      </c>
      <c r="AV255" s="12" t="s">
        <v>14</v>
      </c>
      <c r="AW255" s="12" t="s">
        <v>35</v>
      </c>
      <c r="AX255" s="12" t="s">
        <v>76</v>
      </c>
      <c r="AY255" s="225" t="s">
        <v>149</v>
      </c>
    </row>
    <row r="256" s="13" customFormat="1">
      <c r="A256" s="13"/>
      <c r="B256" s="226"/>
      <c r="C256" s="227"/>
      <c r="D256" s="209" t="s">
        <v>160</v>
      </c>
      <c r="E256" s="228" t="s">
        <v>106</v>
      </c>
      <c r="F256" s="229" t="s">
        <v>1338</v>
      </c>
      <c r="G256" s="227"/>
      <c r="H256" s="230">
        <v>739.33000000000004</v>
      </c>
      <c r="I256" s="231"/>
      <c r="J256" s="227"/>
      <c r="K256" s="227"/>
      <c r="L256" s="232"/>
      <c r="M256" s="233"/>
      <c r="N256" s="234"/>
      <c r="O256" s="234"/>
      <c r="P256" s="234"/>
      <c r="Q256" s="234"/>
      <c r="R256" s="234"/>
      <c r="S256" s="234"/>
      <c r="T256" s="235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6" t="s">
        <v>160</v>
      </c>
      <c r="AU256" s="236" t="s">
        <v>14</v>
      </c>
      <c r="AV256" s="13" t="s">
        <v>96</v>
      </c>
      <c r="AW256" s="13" t="s">
        <v>35</v>
      </c>
      <c r="AX256" s="13" t="s">
        <v>76</v>
      </c>
      <c r="AY256" s="236" t="s">
        <v>149</v>
      </c>
    </row>
    <row r="257" s="13" customFormat="1">
      <c r="A257" s="13"/>
      <c r="B257" s="226"/>
      <c r="C257" s="227"/>
      <c r="D257" s="209" t="s">
        <v>160</v>
      </c>
      <c r="E257" s="228" t="s">
        <v>516</v>
      </c>
      <c r="F257" s="229" t="s">
        <v>517</v>
      </c>
      <c r="G257" s="227"/>
      <c r="H257" s="230">
        <v>739.33000000000004</v>
      </c>
      <c r="I257" s="231"/>
      <c r="J257" s="227"/>
      <c r="K257" s="227"/>
      <c r="L257" s="232"/>
      <c r="M257" s="233"/>
      <c r="N257" s="234"/>
      <c r="O257" s="234"/>
      <c r="P257" s="234"/>
      <c r="Q257" s="234"/>
      <c r="R257" s="234"/>
      <c r="S257" s="234"/>
      <c r="T257" s="235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6" t="s">
        <v>160</v>
      </c>
      <c r="AU257" s="236" t="s">
        <v>14</v>
      </c>
      <c r="AV257" s="13" t="s">
        <v>96</v>
      </c>
      <c r="AW257" s="13" t="s">
        <v>35</v>
      </c>
      <c r="AX257" s="13" t="s">
        <v>14</v>
      </c>
      <c r="AY257" s="236" t="s">
        <v>149</v>
      </c>
    </row>
    <row r="258" s="2" customFormat="1" ht="24.15" customHeight="1">
      <c r="A258" s="37"/>
      <c r="B258" s="38"/>
      <c r="C258" s="196" t="s">
        <v>410</v>
      </c>
      <c r="D258" s="196" t="s">
        <v>150</v>
      </c>
      <c r="E258" s="197" t="s">
        <v>957</v>
      </c>
      <c r="F258" s="198" t="s">
        <v>310</v>
      </c>
      <c r="G258" s="199" t="s">
        <v>311</v>
      </c>
      <c r="H258" s="200">
        <v>1234.681</v>
      </c>
      <c r="I258" s="201"/>
      <c r="J258" s="202">
        <f>ROUND(I258*H258,2)</f>
        <v>0</v>
      </c>
      <c r="K258" s="198" t="s">
        <v>154</v>
      </c>
      <c r="L258" s="43"/>
      <c r="M258" s="203" t="s">
        <v>19</v>
      </c>
      <c r="N258" s="204" t="s">
        <v>47</v>
      </c>
      <c r="O258" s="83"/>
      <c r="P258" s="205">
        <f>O258*H258</f>
        <v>0</v>
      </c>
      <c r="Q258" s="205">
        <v>0</v>
      </c>
      <c r="R258" s="205">
        <f>Q258*H258</f>
        <v>0</v>
      </c>
      <c r="S258" s="205">
        <v>0</v>
      </c>
      <c r="T258" s="206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207" t="s">
        <v>148</v>
      </c>
      <c r="AT258" s="207" t="s">
        <v>150</v>
      </c>
      <c r="AU258" s="207" t="s">
        <v>14</v>
      </c>
      <c r="AY258" s="16" t="s">
        <v>149</v>
      </c>
      <c r="BE258" s="208">
        <f>IF(N258="základní",J258,0)</f>
        <v>0</v>
      </c>
      <c r="BF258" s="208">
        <f>IF(N258="snížená",J258,0)</f>
        <v>0</v>
      </c>
      <c r="BG258" s="208">
        <f>IF(N258="zákl. přenesená",J258,0)</f>
        <v>0</v>
      </c>
      <c r="BH258" s="208">
        <f>IF(N258="sníž. přenesená",J258,0)</f>
        <v>0</v>
      </c>
      <c r="BI258" s="208">
        <f>IF(N258="nulová",J258,0)</f>
        <v>0</v>
      </c>
      <c r="BJ258" s="16" t="s">
        <v>14</v>
      </c>
      <c r="BK258" s="208">
        <f>ROUND(I258*H258,2)</f>
        <v>0</v>
      </c>
      <c r="BL258" s="16" t="s">
        <v>148</v>
      </c>
      <c r="BM258" s="207" t="s">
        <v>1350</v>
      </c>
    </row>
    <row r="259" s="2" customFormat="1">
      <c r="A259" s="37"/>
      <c r="B259" s="38"/>
      <c r="C259" s="39"/>
      <c r="D259" s="209" t="s">
        <v>156</v>
      </c>
      <c r="E259" s="39"/>
      <c r="F259" s="210" t="s">
        <v>310</v>
      </c>
      <c r="G259" s="39"/>
      <c r="H259" s="39"/>
      <c r="I259" s="211"/>
      <c r="J259" s="39"/>
      <c r="K259" s="39"/>
      <c r="L259" s="43"/>
      <c r="M259" s="212"/>
      <c r="N259" s="213"/>
      <c r="O259" s="83"/>
      <c r="P259" s="83"/>
      <c r="Q259" s="83"/>
      <c r="R259" s="83"/>
      <c r="S259" s="83"/>
      <c r="T259" s="84"/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T259" s="16" t="s">
        <v>156</v>
      </c>
      <c r="AU259" s="16" t="s">
        <v>14</v>
      </c>
    </row>
    <row r="260" s="2" customFormat="1">
      <c r="A260" s="37"/>
      <c r="B260" s="38"/>
      <c r="C260" s="39"/>
      <c r="D260" s="214" t="s">
        <v>158</v>
      </c>
      <c r="E260" s="39"/>
      <c r="F260" s="215" t="s">
        <v>959</v>
      </c>
      <c r="G260" s="39"/>
      <c r="H260" s="39"/>
      <c r="I260" s="211"/>
      <c r="J260" s="39"/>
      <c r="K260" s="39"/>
      <c r="L260" s="43"/>
      <c r="M260" s="212"/>
      <c r="N260" s="213"/>
      <c r="O260" s="83"/>
      <c r="P260" s="83"/>
      <c r="Q260" s="83"/>
      <c r="R260" s="83"/>
      <c r="S260" s="83"/>
      <c r="T260" s="84"/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T260" s="16" t="s">
        <v>158</v>
      </c>
      <c r="AU260" s="16" t="s">
        <v>14</v>
      </c>
    </row>
    <row r="261" s="2" customFormat="1">
      <c r="A261" s="37"/>
      <c r="B261" s="38"/>
      <c r="C261" s="39"/>
      <c r="D261" s="209" t="s">
        <v>314</v>
      </c>
      <c r="E261" s="39"/>
      <c r="F261" s="247" t="s">
        <v>315</v>
      </c>
      <c r="G261" s="39"/>
      <c r="H261" s="39"/>
      <c r="I261" s="211"/>
      <c r="J261" s="39"/>
      <c r="K261" s="39"/>
      <c r="L261" s="43"/>
      <c r="M261" s="212"/>
      <c r="N261" s="213"/>
      <c r="O261" s="83"/>
      <c r="P261" s="83"/>
      <c r="Q261" s="83"/>
      <c r="R261" s="83"/>
      <c r="S261" s="83"/>
      <c r="T261" s="84"/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T261" s="16" t="s">
        <v>314</v>
      </c>
      <c r="AU261" s="16" t="s">
        <v>14</v>
      </c>
    </row>
    <row r="262" s="12" customFormat="1">
      <c r="A262" s="12"/>
      <c r="B262" s="216"/>
      <c r="C262" s="217"/>
      <c r="D262" s="209" t="s">
        <v>160</v>
      </c>
      <c r="E262" s="218" t="s">
        <v>19</v>
      </c>
      <c r="F262" s="219" t="s">
        <v>575</v>
      </c>
      <c r="G262" s="217"/>
      <c r="H262" s="218" t="s">
        <v>19</v>
      </c>
      <c r="I262" s="220"/>
      <c r="J262" s="217"/>
      <c r="K262" s="217"/>
      <c r="L262" s="221"/>
      <c r="M262" s="222"/>
      <c r="N262" s="223"/>
      <c r="O262" s="223"/>
      <c r="P262" s="223"/>
      <c r="Q262" s="223"/>
      <c r="R262" s="223"/>
      <c r="S262" s="223"/>
      <c r="T262" s="224"/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T262" s="225" t="s">
        <v>160</v>
      </c>
      <c r="AU262" s="225" t="s">
        <v>14</v>
      </c>
      <c r="AV262" s="12" t="s">
        <v>14</v>
      </c>
      <c r="AW262" s="12" t="s">
        <v>35</v>
      </c>
      <c r="AX262" s="12" t="s">
        <v>76</v>
      </c>
      <c r="AY262" s="225" t="s">
        <v>149</v>
      </c>
    </row>
    <row r="263" s="13" customFormat="1">
      <c r="A263" s="13"/>
      <c r="B263" s="226"/>
      <c r="C263" s="227"/>
      <c r="D263" s="209" t="s">
        <v>160</v>
      </c>
      <c r="E263" s="228" t="s">
        <v>524</v>
      </c>
      <c r="F263" s="229" t="s">
        <v>1351</v>
      </c>
      <c r="G263" s="227"/>
      <c r="H263" s="230">
        <v>1234.681</v>
      </c>
      <c r="I263" s="231"/>
      <c r="J263" s="227"/>
      <c r="K263" s="227"/>
      <c r="L263" s="232"/>
      <c r="M263" s="233"/>
      <c r="N263" s="234"/>
      <c r="O263" s="234"/>
      <c r="P263" s="234"/>
      <c r="Q263" s="234"/>
      <c r="R263" s="234"/>
      <c r="S263" s="234"/>
      <c r="T263" s="235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6" t="s">
        <v>160</v>
      </c>
      <c r="AU263" s="236" t="s">
        <v>14</v>
      </c>
      <c r="AV263" s="13" t="s">
        <v>96</v>
      </c>
      <c r="AW263" s="13" t="s">
        <v>35</v>
      </c>
      <c r="AX263" s="13" t="s">
        <v>76</v>
      </c>
      <c r="AY263" s="236" t="s">
        <v>149</v>
      </c>
    </row>
    <row r="264" s="13" customFormat="1">
      <c r="A264" s="13"/>
      <c r="B264" s="226"/>
      <c r="C264" s="227"/>
      <c r="D264" s="209" t="s">
        <v>160</v>
      </c>
      <c r="E264" s="228" t="s">
        <v>526</v>
      </c>
      <c r="F264" s="229" t="s">
        <v>527</v>
      </c>
      <c r="G264" s="227"/>
      <c r="H264" s="230">
        <v>1234.681</v>
      </c>
      <c r="I264" s="231"/>
      <c r="J264" s="227"/>
      <c r="K264" s="227"/>
      <c r="L264" s="232"/>
      <c r="M264" s="233"/>
      <c r="N264" s="234"/>
      <c r="O264" s="234"/>
      <c r="P264" s="234"/>
      <c r="Q264" s="234"/>
      <c r="R264" s="234"/>
      <c r="S264" s="234"/>
      <c r="T264" s="235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6" t="s">
        <v>160</v>
      </c>
      <c r="AU264" s="236" t="s">
        <v>14</v>
      </c>
      <c r="AV264" s="13" t="s">
        <v>96</v>
      </c>
      <c r="AW264" s="13" t="s">
        <v>35</v>
      </c>
      <c r="AX264" s="13" t="s">
        <v>14</v>
      </c>
      <c r="AY264" s="236" t="s">
        <v>149</v>
      </c>
    </row>
    <row r="265" s="2" customFormat="1" ht="21.75" customHeight="1">
      <c r="A265" s="37"/>
      <c r="B265" s="38"/>
      <c r="C265" s="196" t="s">
        <v>420</v>
      </c>
      <c r="D265" s="196" t="s">
        <v>150</v>
      </c>
      <c r="E265" s="197" t="s">
        <v>967</v>
      </c>
      <c r="F265" s="198" t="s">
        <v>968</v>
      </c>
      <c r="G265" s="199" t="s">
        <v>153</v>
      </c>
      <c r="H265" s="200">
        <v>235.80000000000001</v>
      </c>
      <c r="I265" s="201"/>
      <c r="J265" s="202">
        <f>ROUND(I265*H265,2)</f>
        <v>0</v>
      </c>
      <c r="K265" s="198" t="s">
        <v>154</v>
      </c>
      <c r="L265" s="43"/>
      <c r="M265" s="203" t="s">
        <v>19</v>
      </c>
      <c r="N265" s="204" t="s">
        <v>47</v>
      </c>
      <c r="O265" s="83"/>
      <c r="P265" s="205">
        <f>O265*H265</f>
        <v>0</v>
      </c>
      <c r="Q265" s="205">
        <v>0</v>
      </c>
      <c r="R265" s="205">
        <f>Q265*H265</f>
        <v>0</v>
      </c>
      <c r="S265" s="205">
        <v>0</v>
      </c>
      <c r="T265" s="206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07" t="s">
        <v>148</v>
      </c>
      <c r="AT265" s="207" t="s">
        <v>150</v>
      </c>
      <c r="AU265" s="207" t="s">
        <v>14</v>
      </c>
      <c r="AY265" s="16" t="s">
        <v>149</v>
      </c>
      <c r="BE265" s="208">
        <f>IF(N265="základní",J265,0)</f>
        <v>0</v>
      </c>
      <c r="BF265" s="208">
        <f>IF(N265="snížená",J265,0)</f>
        <v>0</v>
      </c>
      <c r="BG265" s="208">
        <f>IF(N265="zákl. přenesená",J265,0)</f>
        <v>0</v>
      </c>
      <c r="BH265" s="208">
        <f>IF(N265="sníž. přenesená",J265,0)</f>
        <v>0</v>
      </c>
      <c r="BI265" s="208">
        <f>IF(N265="nulová",J265,0)</f>
        <v>0</v>
      </c>
      <c r="BJ265" s="16" t="s">
        <v>14</v>
      </c>
      <c r="BK265" s="208">
        <f>ROUND(I265*H265,2)</f>
        <v>0</v>
      </c>
      <c r="BL265" s="16" t="s">
        <v>148</v>
      </c>
      <c r="BM265" s="207" t="s">
        <v>1352</v>
      </c>
    </row>
    <row r="266" s="2" customFormat="1">
      <c r="A266" s="37"/>
      <c r="B266" s="38"/>
      <c r="C266" s="39"/>
      <c r="D266" s="209" t="s">
        <v>156</v>
      </c>
      <c r="E266" s="39"/>
      <c r="F266" s="210" t="s">
        <v>970</v>
      </c>
      <c r="G266" s="39"/>
      <c r="H266" s="39"/>
      <c r="I266" s="211"/>
      <c r="J266" s="39"/>
      <c r="K266" s="39"/>
      <c r="L266" s="43"/>
      <c r="M266" s="212"/>
      <c r="N266" s="213"/>
      <c r="O266" s="83"/>
      <c r="P266" s="83"/>
      <c r="Q266" s="83"/>
      <c r="R266" s="83"/>
      <c r="S266" s="83"/>
      <c r="T266" s="84"/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T266" s="16" t="s">
        <v>156</v>
      </c>
      <c r="AU266" s="16" t="s">
        <v>14</v>
      </c>
    </row>
    <row r="267" s="2" customFormat="1">
      <c r="A267" s="37"/>
      <c r="B267" s="38"/>
      <c r="C267" s="39"/>
      <c r="D267" s="214" t="s">
        <v>158</v>
      </c>
      <c r="E267" s="39"/>
      <c r="F267" s="215" t="s">
        <v>971</v>
      </c>
      <c r="G267" s="39"/>
      <c r="H267" s="39"/>
      <c r="I267" s="211"/>
      <c r="J267" s="39"/>
      <c r="K267" s="39"/>
      <c r="L267" s="43"/>
      <c r="M267" s="212"/>
      <c r="N267" s="213"/>
      <c r="O267" s="83"/>
      <c r="P267" s="83"/>
      <c r="Q267" s="83"/>
      <c r="R267" s="83"/>
      <c r="S267" s="83"/>
      <c r="T267" s="84"/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T267" s="16" t="s">
        <v>158</v>
      </c>
      <c r="AU267" s="16" t="s">
        <v>14</v>
      </c>
    </row>
    <row r="268" s="12" customFormat="1">
      <c r="A268" s="12"/>
      <c r="B268" s="216"/>
      <c r="C268" s="217"/>
      <c r="D268" s="209" t="s">
        <v>160</v>
      </c>
      <c r="E268" s="218" t="s">
        <v>19</v>
      </c>
      <c r="F268" s="219" t="s">
        <v>575</v>
      </c>
      <c r="G268" s="217"/>
      <c r="H268" s="218" t="s">
        <v>19</v>
      </c>
      <c r="I268" s="220"/>
      <c r="J268" s="217"/>
      <c r="K268" s="217"/>
      <c r="L268" s="221"/>
      <c r="M268" s="222"/>
      <c r="N268" s="223"/>
      <c r="O268" s="223"/>
      <c r="P268" s="223"/>
      <c r="Q268" s="223"/>
      <c r="R268" s="223"/>
      <c r="S268" s="223"/>
      <c r="T268" s="224"/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T268" s="225" t="s">
        <v>160</v>
      </c>
      <c r="AU268" s="225" t="s">
        <v>14</v>
      </c>
      <c r="AV268" s="12" t="s">
        <v>14</v>
      </c>
      <c r="AW268" s="12" t="s">
        <v>35</v>
      </c>
      <c r="AX268" s="12" t="s">
        <v>76</v>
      </c>
      <c r="AY268" s="225" t="s">
        <v>149</v>
      </c>
    </row>
    <row r="269" s="13" customFormat="1">
      <c r="A269" s="13"/>
      <c r="B269" s="226"/>
      <c r="C269" s="227"/>
      <c r="D269" s="209" t="s">
        <v>160</v>
      </c>
      <c r="E269" s="228" t="s">
        <v>534</v>
      </c>
      <c r="F269" s="229" t="s">
        <v>1353</v>
      </c>
      <c r="G269" s="227"/>
      <c r="H269" s="230">
        <v>235.80000000000001</v>
      </c>
      <c r="I269" s="231"/>
      <c r="J269" s="227"/>
      <c r="K269" s="227"/>
      <c r="L269" s="232"/>
      <c r="M269" s="233"/>
      <c r="N269" s="234"/>
      <c r="O269" s="234"/>
      <c r="P269" s="234"/>
      <c r="Q269" s="234"/>
      <c r="R269" s="234"/>
      <c r="S269" s="234"/>
      <c r="T269" s="235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6" t="s">
        <v>160</v>
      </c>
      <c r="AU269" s="236" t="s">
        <v>14</v>
      </c>
      <c r="AV269" s="13" t="s">
        <v>96</v>
      </c>
      <c r="AW269" s="13" t="s">
        <v>35</v>
      </c>
      <c r="AX269" s="13" t="s">
        <v>76</v>
      </c>
      <c r="AY269" s="236" t="s">
        <v>149</v>
      </c>
    </row>
    <row r="270" s="13" customFormat="1">
      <c r="A270" s="13"/>
      <c r="B270" s="226"/>
      <c r="C270" s="227"/>
      <c r="D270" s="209" t="s">
        <v>160</v>
      </c>
      <c r="E270" s="228" t="s">
        <v>536</v>
      </c>
      <c r="F270" s="229" t="s">
        <v>537</v>
      </c>
      <c r="G270" s="227"/>
      <c r="H270" s="230">
        <v>235.80000000000001</v>
      </c>
      <c r="I270" s="231"/>
      <c r="J270" s="227"/>
      <c r="K270" s="227"/>
      <c r="L270" s="232"/>
      <c r="M270" s="233"/>
      <c r="N270" s="234"/>
      <c r="O270" s="234"/>
      <c r="P270" s="234"/>
      <c r="Q270" s="234"/>
      <c r="R270" s="234"/>
      <c r="S270" s="234"/>
      <c r="T270" s="235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6" t="s">
        <v>160</v>
      </c>
      <c r="AU270" s="236" t="s">
        <v>14</v>
      </c>
      <c r="AV270" s="13" t="s">
        <v>96</v>
      </c>
      <c r="AW270" s="13" t="s">
        <v>35</v>
      </c>
      <c r="AX270" s="13" t="s">
        <v>14</v>
      </c>
      <c r="AY270" s="236" t="s">
        <v>149</v>
      </c>
    </row>
    <row r="271" s="2" customFormat="1" ht="16.5" customHeight="1">
      <c r="A271" s="37"/>
      <c r="B271" s="38"/>
      <c r="C271" s="196" t="s">
        <v>430</v>
      </c>
      <c r="D271" s="196" t="s">
        <v>150</v>
      </c>
      <c r="E271" s="197" t="s">
        <v>973</v>
      </c>
      <c r="F271" s="198" t="s">
        <v>974</v>
      </c>
      <c r="G271" s="199" t="s">
        <v>291</v>
      </c>
      <c r="H271" s="200">
        <v>235.80000000000001</v>
      </c>
      <c r="I271" s="201"/>
      <c r="J271" s="202">
        <f>ROUND(I271*H271,2)</f>
        <v>0</v>
      </c>
      <c r="K271" s="198" t="s">
        <v>154</v>
      </c>
      <c r="L271" s="43"/>
      <c r="M271" s="203" t="s">
        <v>19</v>
      </c>
      <c r="N271" s="204" t="s">
        <v>47</v>
      </c>
      <c r="O271" s="83"/>
      <c r="P271" s="205">
        <f>O271*H271</f>
        <v>0</v>
      </c>
      <c r="Q271" s="205">
        <v>0</v>
      </c>
      <c r="R271" s="205">
        <f>Q271*H271</f>
        <v>0</v>
      </c>
      <c r="S271" s="205">
        <v>0</v>
      </c>
      <c r="T271" s="206">
        <f>S271*H271</f>
        <v>0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207" t="s">
        <v>148</v>
      </c>
      <c r="AT271" s="207" t="s">
        <v>150</v>
      </c>
      <c r="AU271" s="207" t="s">
        <v>14</v>
      </c>
      <c r="AY271" s="16" t="s">
        <v>149</v>
      </c>
      <c r="BE271" s="208">
        <f>IF(N271="základní",J271,0)</f>
        <v>0</v>
      </c>
      <c r="BF271" s="208">
        <f>IF(N271="snížená",J271,0)</f>
        <v>0</v>
      </c>
      <c r="BG271" s="208">
        <f>IF(N271="zákl. přenesená",J271,0)</f>
        <v>0</v>
      </c>
      <c r="BH271" s="208">
        <f>IF(N271="sníž. přenesená",J271,0)</f>
        <v>0</v>
      </c>
      <c r="BI271" s="208">
        <f>IF(N271="nulová",J271,0)</f>
        <v>0</v>
      </c>
      <c r="BJ271" s="16" t="s">
        <v>14</v>
      </c>
      <c r="BK271" s="208">
        <f>ROUND(I271*H271,2)</f>
        <v>0</v>
      </c>
      <c r="BL271" s="16" t="s">
        <v>148</v>
      </c>
      <c r="BM271" s="207" t="s">
        <v>1354</v>
      </c>
    </row>
    <row r="272" s="2" customFormat="1">
      <c r="A272" s="37"/>
      <c r="B272" s="38"/>
      <c r="C272" s="39"/>
      <c r="D272" s="209" t="s">
        <v>156</v>
      </c>
      <c r="E272" s="39"/>
      <c r="F272" s="210" t="s">
        <v>976</v>
      </c>
      <c r="G272" s="39"/>
      <c r="H272" s="39"/>
      <c r="I272" s="211"/>
      <c r="J272" s="39"/>
      <c r="K272" s="39"/>
      <c r="L272" s="43"/>
      <c r="M272" s="212"/>
      <c r="N272" s="213"/>
      <c r="O272" s="83"/>
      <c r="P272" s="83"/>
      <c r="Q272" s="83"/>
      <c r="R272" s="83"/>
      <c r="S272" s="83"/>
      <c r="T272" s="84"/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T272" s="16" t="s">
        <v>156</v>
      </c>
      <c r="AU272" s="16" t="s">
        <v>14</v>
      </c>
    </row>
    <row r="273" s="2" customFormat="1">
      <c r="A273" s="37"/>
      <c r="B273" s="38"/>
      <c r="C273" s="39"/>
      <c r="D273" s="214" t="s">
        <v>158</v>
      </c>
      <c r="E273" s="39"/>
      <c r="F273" s="215" t="s">
        <v>977</v>
      </c>
      <c r="G273" s="39"/>
      <c r="H273" s="39"/>
      <c r="I273" s="211"/>
      <c r="J273" s="39"/>
      <c r="K273" s="39"/>
      <c r="L273" s="43"/>
      <c r="M273" s="212"/>
      <c r="N273" s="213"/>
      <c r="O273" s="83"/>
      <c r="P273" s="83"/>
      <c r="Q273" s="83"/>
      <c r="R273" s="83"/>
      <c r="S273" s="83"/>
      <c r="T273" s="84"/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T273" s="16" t="s">
        <v>158</v>
      </c>
      <c r="AU273" s="16" t="s">
        <v>14</v>
      </c>
    </row>
    <row r="274" s="12" customFormat="1">
      <c r="A274" s="12"/>
      <c r="B274" s="216"/>
      <c r="C274" s="217"/>
      <c r="D274" s="209" t="s">
        <v>160</v>
      </c>
      <c r="E274" s="218" t="s">
        <v>19</v>
      </c>
      <c r="F274" s="219" t="s">
        <v>575</v>
      </c>
      <c r="G274" s="217"/>
      <c r="H274" s="218" t="s">
        <v>19</v>
      </c>
      <c r="I274" s="220"/>
      <c r="J274" s="217"/>
      <c r="K274" s="217"/>
      <c r="L274" s="221"/>
      <c r="M274" s="222"/>
      <c r="N274" s="223"/>
      <c r="O274" s="223"/>
      <c r="P274" s="223"/>
      <c r="Q274" s="223"/>
      <c r="R274" s="223"/>
      <c r="S274" s="223"/>
      <c r="T274" s="224"/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T274" s="225" t="s">
        <v>160</v>
      </c>
      <c r="AU274" s="225" t="s">
        <v>14</v>
      </c>
      <c r="AV274" s="12" t="s">
        <v>14</v>
      </c>
      <c r="AW274" s="12" t="s">
        <v>35</v>
      </c>
      <c r="AX274" s="12" t="s">
        <v>76</v>
      </c>
      <c r="AY274" s="225" t="s">
        <v>149</v>
      </c>
    </row>
    <row r="275" s="13" customFormat="1">
      <c r="A275" s="13"/>
      <c r="B275" s="226"/>
      <c r="C275" s="227"/>
      <c r="D275" s="209" t="s">
        <v>160</v>
      </c>
      <c r="E275" s="228" t="s">
        <v>544</v>
      </c>
      <c r="F275" s="229" t="s">
        <v>1355</v>
      </c>
      <c r="G275" s="227"/>
      <c r="H275" s="230">
        <v>235.80000000000001</v>
      </c>
      <c r="I275" s="231"/>
      <c r="J275" s="227"/>
      <c r="K275" s="227"/>
      <c r="L275" s="232"/>
      <c r="M275" s="233"/>
      <c r="N275" s="234"/>
      <c r="O275" s="234"/>
      <c r="P275" s="234"/>
      <c r="Q275" s="234"/>
      <c r="R275" s="234"/>
      <c r="S275" s="234"/>
      <c r="T275" s="235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6" t="s">
        <v>160</v>
      </c>
      <c r="AU275" s="236" t="s">
        <v>14</v>
      </c>
      <c r="AV275" s="13" t="s">
        <v>96</v>
      </c>
      <c r="AW275" s="13" t="s">
        <v>35</v>
      </c>
      <c r="AX275" s="13" t="s">
        <v>76</v>
      </c>
      <c r="AY275" s="236" t="s">
        <v>149</v>
      </c>
    </row>
    <row r="276" s="13" customFormat="1">
      <c r="A276" s="13"/>
      <c r="B276" s="226"/>
      <c r="C276" s="227"/>
      <c r="D276" s="209" t="s">
        <v>160</v>
      </c>
      <c r="E276" s="228" t="s">
        <v>546</v>
      </c>
      <c r="F276" s="229" t="s">
        <v>547</v>
      </c>
      <c r="G276" s="227"/>
      <c r="H276" s="230">
        <v>235.80000000000001</v>
      </c>
      <c r="I276" s="231"/>
      <c r="J276" s="227"/>
      <c r="K276" s="227"/>
      <c r="L276" s="232"/>
      <c r="M276" s="233"/>
      <c r="N276" s="234"/>
      <c r="O276" s="234"/>
      <c r="P276" s="234"/>
      <c r="Q276" s="234"/>
      <c r="R276" s="234"/>
      <c r="S276" s="234"/>
      <c r="T276" s="235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6" t="s">
        <v>160</v>
      </c>
      <c r="AU276" s="236" t="s">
        <v>14</v>
      </c>
      <c r="AV276" s="13" t="s">
        <v>96</v>
      </c>
      <c r="AW276" s="13" t="s">
        <v>35</v>
      </c>
      <c r="AX276" s="13" t="s">
        <v>14</v>
      </c>
      <c r="AY276" s="236" t="s">
        <v>149</v>
      </c>
    </row>
    <row r="277" s="2" customFormat="1" ht="16.5" customHeight="1">
      <c r="A277" s="37"/>
      <c r="B277" s="38"/>
      <c r="C277" s="196" t="s">
        <v>436</v>
      </c>
      <c r="D277" s="196" t="s">
        <v>150</v>
      </c>
      <c r="E277" s="197" t="s">
        <v>978</v>
      </c>
      <c r="F277" s="198" t="s">
        <v>979</v>
      </c>
      <c r="G277" s="199" t="s">
        <v>291</v>
      </c>
      <c r="H277" s="200">
        <v>658</v>
      </c>
      <c r="I277" s="201"/>
      <c r="J277" s="202">
        <f>ROUND(I277*H277,2)</f>
        <v>0</v>
      </c>
      <c r="K277" s="198" t="s">
        <v>154</v>
      </c>
      <c r="L277" s="43"/>
      <c r="M277" s="203" t="s">
        <v>19</v>
      </c>
      <c r="N277" s="204" t="s">
        <v>47</v>
      </c>
      <c r="O277" s="83"/>
      <c r="P277" s="205">
        <f>O277*H277</f>
        <v>0</v>
      </c>
      <c r="Q277" s="205">
        <v>0</v>
      </c>
      <c r="R277" s="205">
        <f>Q277*H277</f>
        <v>0</v>
      </c>
      <c r="S277" s="205">
        <v>0</v>
      </c>
      <c r="T277" s="206">
        <f>S277*H277</f>
        <v>0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207" t="s">
        <v>148</v>
      </c>
      <c r="AT277" s="207" t="s">
        <v>150</v>
      </c>
      <c r="AU277" s="207" t="s">
        <v>14</v>
      </c>
      <c r="AY277" s="16" t="s">
        <v>149</v>
      </c>
      <c r="BE277" s="208">
        <f>IF(N277="základní",J277,0)</f>
        <v>0</v>
      </c>
      <c r="BF277" s="208">
        <f>IF(N277="snížená",J277,0)</f>
        <v>0</v>
      </c>
      <c r="BG277" s="208">
        <f>IF(N277="zákl. přenesená",J277,0)</f>
        <v>0</v>
      </c>
      <c r="BH277" s="208">
        <f>IF(N277="sníž. přenesená",J277,0)</f>
        <v>0</v>
      </c>
      <c r="BI277" s="208">
        <f>IF(N277="nulová",J277,0)</f>
        <v>0</v>
      </c>
      <c r="BJ277" s="16" t="s">
        <v>14</v>
      </c>
      <c r="BK277" s="208">
        <f>ROUND(I277*H277,2)</f>
        <v>0</v>
      </c>
      <c r="BL277" s="16" t="s">
        <v>148</v>
      </c>
      <c r="BM277" s="207" t="s">
        <v>1356</v>
      </c>
    </row>
    <row r="278" s="2" customFormat="1">
      <c r="A278" s="37"/>
      <c r="B278" s="38"/>
      <c r="C278" s="39"/>
      <c r="D278" s="209" t="s">
        <v>156</v>
      </c>
      <c r="E278" s="39"/>
      <c r="F278" s="210" t="s">
        <v>981</v>
      </c>
      <c r="G278" s="39"/>
      <c r="H278" s="39"/>
      <c r="I278" s="211"/>
      <c r="J278" s="39"/>
      <c r="K278" s="39"/>
      <c r="L278" s="43"/>
      <c r="M278" s="212"/>
      <c r="N278" s="213"/>
      <c r="O278" s="83"/>
      <c r="P278" s="83"/>
      <c r="Q278" s="83"/>
      <c r="R278" s="83"/>
      <c r="S278" s="83"/>
      <c r="T278" s="84"/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T278" s="16" t="s">
        <v>156</v>
      </c>
      <c r="AU278" s="16" t="s">
        <v>14</v>
      </c>
    </row>
    <row r="279" s="2" customFormat="1">
      <c r="A279" s="37"/>
      <c r="B279" s="38"/>
      <c r="C279" s="39"/>
      <c r="D279" s="214" t="s">
        <v>158</v>
      </c>
      <c r="E279" s="39"/>
      <c r="F279" s="215" t="s">
        <v>982</v>
      </c>
      <c r="G279" s="39"/>
      <c r="H279" s="39"/>
      <c r="I279" s="211"/>
      <c r="J279" s="39"/>
      <c r="K279" s="39"/>
      <c r="L279" s="43"/>
      <c r="M279" s="212"/>
      <c r="N279" s="213"/>
      <c r="O279" s="83"/>
      <c r="P279" s="83"/>
      <c r="Q279" s="83"/>
      <c r="R279" s="83"/>
      <c r="S279" s="83"/>
      <c r="T279" s="84"/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T279" s="16" t="s">
        <v>158</v>
      </c>
      <c r="AU279" s="16" t="s">
        <v>14</v>
      </c>
    </row>
    <row r="280" s="12" customFormat="1">
      <c r="A280" s="12"/>
      <c r="B280" s="216"/>
      <c r="C280" s="217"/>
      <c r="D280" s="209" t="s">
        <v>160</v>
      </c>
      <c r="E280" s="218" t="s">
        <v>19</v>
      </c>
      <c r="F280" s="219" t="s">
        <v>575</v>
      </c>
      <c r="G280" s="217"/>
      <c r="H280" s="218" t="s">
        <v>19</v>
      </c>
      <c r="I280" s="220"/>
      <c r="J280" s="217"/>
      <c r="K280" s="217"/>
      <c r="L280" s="221"/>
      <c r="M280" s="222"/>
      <c r="N280" s="223"/>
      <c r="O280" s="223"/>
      <c r="P280" s="223"/>
      <c r="Q280" s="223"/>
      <c r="R280" s="223"/>
      <c r="S280" s="223"/>
      <c r="T280" s="224"/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T280" s="225" t="s">
        <v>160</v>
      </c>
      <c r="AU280" s="225" t="s">
        <v>14</v>
      </c>
      <c r="AV280" s="12" t="s">
        <v>14</v>
      </c>
      <c r="AW280" s="12" t="s">
        <v>35</v>
      </c>
      <c r="AX280" s="12" t="s">
        <v>76</v>
      </c>
      <c r="AY280" s="225" t="s">
        <v>149</v>
      </c>
    </row>
    <row r="281" s="13" customFormat="1">
      <c r="A281" s="13"/>
      <c r="B281" s="226"/>
      <c r="C281" s="227"/>
      <c r="D281" s="209" t="s">
        <v>160</v>
      </c>
      <c r="E281" s="228" t="s">
        <v>554</v>
      </c>
      <c r="F281" s="229" t="s">
        <v>1357</v>
      </c>
      <c r="G281" s="227"/>
      <c r="H281" s="230">
        <v>658</v>
      </c>
      <c r="I281" s="231"/>
      <c r="J281" s="227"/>
      <c r="K281" s="227"/>
      <c r="L281" s="232"/>
      <c r="M281" s="233"/>
      <c r="N281" s="234"/>
      <c r="O281" s="234"/>
      <c r="P281" s="234"/>
      <c r="Q281" s="234"/>
      <c r="R281" s="234"/>
      <c r="S281" s="234"/>
      <c r="T281" s="235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6" t="s">
        <v>160</v>
      </c>
      <c r="AU281" s="236" t="s">
        <v>14</v>
      </c>
      <c r="AV281" s="13" t="s">
        <v>96</v>
      </c>
      <c r="AW281" s="13" t="s">
        <v>35</v>
      </c>
      <c r="AX281" s="13" t="s">
        <v>76</v>
      </c>
      <c r="AY281" s="236" t="s">
        <v>149</v>
      </c>
    </row>
    <row r="282" s="13" customFormat="1">
      <c r="A282" s="13"/>
      <c r="B282" s="226"/>
      <c r="C282" s="227"/>
      <c r="D282" s="209" t="s">
        <v>160</v>
      </c>
      <c r="E282" s="228" t="s">
        <v>556</v>
      </c>
      <c r="F282" s="229" t="s">
        <v>557</v>
      </c>
      <c r="G282" s="227"/>
      <c r="H282" s="230">
        <v>658</v>
      </c>
      <c r="I282" s="231"/>
      <c r="J282" s="227"/>
      <c r="K282" s="227"/>
      <c r="L282" s="232"/>
      <c r="M282" s="233"/>
      <c r="N282" s="234"/>
      <c r="O282" s="234"/>
      <c r="P282" s="234"/>
      <c r="Q282" s="234"/>
      <c r="R282" s="234"/>
      <c r="S282" s="234"/>
      <c r="T282" s="235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6" t="s">
        <v>160</v>
      </c>
      <c r="AU282" s="236" t="s">
        <v>14</v>
      </c>
      <c r="AV282" s="13" t="s">
        <v>96</v>
      </c>
      <c r="AW282" s="13" t="s">
        <v>35</v>
      </c>
      <c r="AX282" s="13" t="s">
        <v>14</v>
      </c>
      <c r="AY282" s="236" t="s">
        <v>149</v>
      </c>
    </row>
    <row r="283" s="2" customFormat="1" ht="16.5" customHeight="1">
      <c r="A283" s="37"/>
      <c r="B283" s="38"/>
      <c r="C283" s="237" t="s">
        <v>444</v>
      </c>
      <c r="D283" s="237" t="s">
        <v>281</v>
      </c>
      <c r="E283" s="238" t="s">
        <v>345</v>
      </c>
      <c r="F283" s="239" t="s">
        <v>346</v>
      </c>
      <c r="G283" s="240" t="s">
        <v>347</v>
      </c>
      <c r="H283" s="241">
        <v>46.030999999999999</v>
      </c>
      <c r="I283" s="242"/>
      <c r="J283" s="243">
        <f>ROUND(I283*H283,2)</f>
        <v>0</v>
      </c>
      <c r="K283" s="239" t="s">
        <v>154</v>
      </c>
      <c r="L283" s="244"/>
      <c r="M283" s="245" t="s">
        <v>19</v>
      </c>
      <c r="N283" s="246" t="s">
        <v>47</v>
      </c>
      <c r="O283" s="83"/>
      <c r="P283" s="205">
        <f>O283*H283</f>
        <v>0</v>
      </c>
      <c r="Q283" s="205">
        <v>0.001</v>
      </c>
      <c r="R283" s="205">
        <f>Q283*H283</f>
        <v>0.046031000000000002</v>
      </c>
      <c r="S283" s="205">
        <v>0</v>
      </c>
      <c r="T283" s="206">
        <f>S283*H283</f>
        <v>0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207" t="s">
        <v>222</v>
      </c>
      <c r="AT283" s="207" t="s">
        <v>281</v>
      </c>
      <c r="AU283" s="207" t="s">
        <v>14</v>
      </c>
      <c r="AY283" s="16" t="s">
        <v>149</v>
      </c>
      <c r="BE283" s="208">
        <f>IF(N283="základní",J283,0)</f>
        <v>0</v>
      </c>
      <c r="BF283" s="208">
        <f>IF(N283="snížená",J283,0)</f>
        <v>0</v>
      </c>
      <c r="BG283" s="208">
        <f>IF(N283="zákl. přenesená",J283,0)</f>
        <v>0</v>
      </c>
      <c r="BH283" s="208">
        <f>IF(N283="sníž. přenesená",J283,0)</f>
        <v>0</v>
      </c>
      <c r="BI283" s="208">
        <f>IF(N283="nulová",J283,0)</f>
        <v>0</v>
      </c>
      <c r="BJ283" s="16" t="s">
        <v>14</v>
      </c>
      <c r="BK283" s="208">
        <f>ROUND(I283*H283,2)</f>
        <v>0</v>
      </c>
      <c r="BL283" s="16" t="s">
        <v>148</v>
      </c>
      <c r="BM283" s="207" t="s">
        <v>1358</v>
      </c>
    </row>
    <row r="284" s="2" customFormat="1">
      <c r="A284" s="37"/>
      <c r="B284" s="38"/>
      <c r="C284" s="39"/>
      <c r="D284" s="209" t="s">
        <v>156</v>
      </c>
      <c r="E284" s="39"/>
      <c r="F284" s="210" t="s">
        <v>346</v>
      </c>
      <c r="G284" s="39"/>
      <c r="H284" s="39"/>
      <c r="I284" s="211"/>
      <c r="J284" s="39"/>
      <c r="K284" s="39"/>
      <c r="L284" s="43"/>
      <c r="M284" s="212"/>
      <c r="N284" s="213"/>
      <c r="O284" s="83"/>
      <c r="P284" s="83"/>
      <c r="Q284" s="83"/>
      <c r="R284" s="83"/>
      <c r="S284" s="83"/>
      <c r="T284" s="84"/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T284" s="16" t="s">
        <v>156</v>
      </c>
      <c r="AU284" s="16" t="s">
        <v>14</v>
      </c>
    </row>
    <row r="285" s="12" customFormat="1">
      <c r="A285" s="12"/>
      <c r="B285" s="216"/>
      <c r="C285" s="217"/>
      <c r="D285" s="209" t="s">
        <v>160</v>
      </c>
      <c r="E285" s="218" t="s">
        <v>19</v>
      </c>
      <c r="F285" s="219" t="s">
        <v>575</v>
      </c>
      <c r="G285" s="217"/>
      <c r="H285" s="218" t="s">
        <v>19</v>
      </c>
      <c r="I285" s="220"/>
      <c r="J285" s="217"/>
      <c r="K285" s="217"/>
      <c r="L285" s="221"/>
      <c r="M285" s="222"/>
      <c r="N285" s="223"/>
      <c r="O285" s="223"/>
      <c r="P285" s="223"/>
      <c r="Q285" s="223"/>
      <c r="R285" s="223"/>
      <c r="S285" s="223"/>
      <c r="T285" s="224"/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T285" s="225" t="s">
        <v>160</v>
      </c>
      <c r="AU285" s="225" t="s">
        <v>14</v>
      </c>
      <c r="AV285" s="12" t="s">
        <v>14</v>
      </c>
      <c r="AW285" s="12" t="s">
        <v>35</v>
      </c>
      <c r="AX285" s="12" t="s">
        <v>76</v>
      </c>
      <c r="AY285" s="225" t="s">
        <v>149</v>
      </c>
    </row>
    <row r="286" s="13" customFormat="1">
      <c r="A286" s="13"/>
      <c r="B286" s="226"/>
      <c r="C286" s="227"/>
      <c r="D286" s="209" t="s">
        <v>160</v>
      </c>
      <c r="E286" s="228" t="s">
        <v>565</v>
      </c>
      <c r="F286" s="229" t="s">
        <v>1359</v>
      </c>
      <c r="G286" s="227"/>
      <c r="H286" s="230">
        <v>46.030999999999999</v>
      </c>
      <c r="I286" s="231"/>
      <c r="J286" s="227"/>
      <c r="K286" s="227"/>
      <c r="L286" s="232"/>
      <c r="M286" s="233"/>
      <c r="N286" s="234"/>
      <c r="O286" s="234"/>
      <c r="P286" s="234"/>
      <c r="Q286" s="234"/>
      <c r="R286" s="234"/>
      <c r="S286" s="234"/>
      <c r="T286" s="235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6" t="s">
        <v>160</v>
      </c>
      <c r="AU286" s="236" t="s">
        <v>14</v>
      </c>
      <c r="AV286" s="13" t="s">
        <v>96</v>
      </c>
      <c r="AW286" s="13" t="s">
        <v>35</v>
      </c>
      <c r="AX286" s="13" t="s">
        <v>76</v>
      </c>
      <c r="AY286" s="236" t="s">
        <v>149</v>
      </c>
    </row>
    <row r="287" s="13" customFormat="1">
      <c r="A287" s="13"/>
      <c r="B287" s="226"/>
      <c r="C287" s="227"/>
      <c r="D287" s="209" t="s">
        <v>160</v>
      </c>
      <c r="E287" s="228" t="s">
        <v>567</v>
      </c>
      <c r="F287" s="229" t="s">
        <v>568</v>
      </c>
      <c r="G287" s="227"/>
      <c r="H287" s="230">
        <v>46.030999999999999</v>
      </c>
      <c r="I287" s="231"/>
      <c r="J287" s="227"/>
      <c r="K287" s="227"/>
      <c r="L287" s="232"/>
      <c r="M287" s="233"/>
      <c r="N287" s="234"/>
      <c r="O287" s="234"/>
      <c r="P287" s="234"/>
      <c r="Q287" s="234"/>
      <c r="R287" s="234"/>
      <c r="S287" s="234"/>
      <c r="T287" s="235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6" t="s">
        <v>160</v>
      </c>
      <c r="AU287" s="236" t="s">
        <v>14</v>
      </c>
      <c r="AV287" s="13" t="s">
        <v>96</v>
      </c>
      <c r="AW287" s="13" t="s">
        <v>35</v>
      </c>
      <c r="AX287" s="13" t="s">
        <v>14</v>
      </c>
      <c r="AY287" s="236" t="s">
        <v>149</v>
      </c>
    </row>
    <row r="288" s="2" customFormat="1" ht="16.5" customHeight="1">
      <c r="A288" s="37"/>
      <c r="B288" s="38"/>
      <c r="C288" s="196" t="s">
        <v>455</v>
      </c>
      <c r="D288" s="196" t="s">
        <v>150</v>
      </c>
      <c r="E288" s="197" t="s">
        <v>1360</v>
      </c>
      <c r="F288" s="198" t="s">
        <v>1361</v>
      </c>
      <c r="G288" s="199" t="s">
        <v>153</v>
      </c>
      <c r="H288" s="200">
        <v>2583.4000000000001</v>
      </c>
      <c r="I288" s="201"/>
      <c r="J288" s="202">
        <f>ROUND(I288*H288,2)</f>
        <v>0</v>
      </c>
      <c r="K288" s="198" t="s">
        <v>154</v>
      </c>
      <c r="L288" s="43"/>
      <c r="M288" s="203" t="s">
        <v>19</v>
      </c>
      <c r="N288" s="204" t="s">
        <v>47</v>
      </c>
      <c r="O288" s="83"/>
      <c r="P288" s="205">
        <f>O288*H288</f>
        <v>0</v>
      </c>
      <c r="Q288" s="205">
        <v>0</v>
      </c>
      <c r="R288" s="205">
        <f>Q288*H288</f>
        <v>0</v>
      </c>
      <c r="S288" s="205">
        <v>0</v>
      </c>
      <c r="T288" s="206">
        <f>S288*H288</f>
        <v>0</v>
      </c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R288" s="207" t="s">
        <v>148</v>
      </c>
      <c r="AT288" s="207" t="s">
        <v>150</v>
      </c>
      <c r="AU288" s="207" t="s">
        <v>14</v>
      </c>
      <c r="AY288" s="16" t="s">
        <v>149</v>
      </c>
      <c r="BE288" s="208">
        <f>IF(N288="základní",J288,0)</f>
        <v>0</v>
      </c>
      <c r="BF288" s="208">
        <f>IF(N288="snížená",J288,0)</f>
        <v>0</v>
      </c>
      <c r="BG288" s="208">
        <f>IF(N288="zákl. přenesená",J288,0)</f>
        <v>0</v>
      </c>
      <c r="BH288" s="208">
        <f>IF(N288="sníž. přenesená",J288,0)</f>
        <v>0</v>
      </c>
      <c r="BI288" s="208">
        <f>IF(N288="nulová",J288,0)</f>
        <v>0</v>
      </c>
      <c r="BJ288" s="16" t="s">
        <v>14</v>
      </c>
      <c r="BK288" s="208">
        <f>ROUND(I288*H288,2)</f>
        <v>0</v>
      </c>
      <c r="BL288" s="16" t="s">
        <v>148</v>
      </c>
      <c r="BM288" s="207" t="s">
        <v>1362</v>
      </c>
    </row>
    <row r="289" s="2" customFormat="1">
      <c r="A289" s="37"/>
      <c r="B289" s="38"/>
      <c r="C289" s="39"/>
      <c r="D289" s="209" t="s">
        <v>156</v>
      </c>
      <c r="E289" s="39"/>
      <c r="F289" s="210" t="s">
        <v>1363</v>
      </c>
      <c r="G289" s="39"/>
      <c r="H289" s="39"/>
      <c r="I289" s="211"/>
      <c r="J289" s="39"/>
      <c r="K289" s="39"/>
      <c r="L289" s="43"/>
      <c r="M289" s="212"/>
      <c r="N289" s="213"/>
      <c r="O289" s="83"/>
      <c r="P289" s="83"/>
      <c r="Q289" s="83"/>
      <c r="R289" s="83"/>
      <c r="S289" s="83"/>
      <c r="T289" s="84"/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T289" s="16" t="s">
        <v>156</v>
      </c>
      <c r="AU289" s="16" t="s">
        <v>14</v>
      </c>
    </row>
    <row r="290" s="2" customFormat="1">
      <c r="A290" s="37"/>
      <c r="B290" s="38"/>
      <c r="C290" s="39"/>
      <c r="D290" s="214" t="s">
        <v>158</v>
      </c>
      <c r="E290" s="39"/>
      <c r="F290" s="215" t="s">
        <v>1364</v>
      </c>
      <c r="G290" s="39"/>
      <c r="H290" s="39"/>
      <c r="I290" s="211"/>
      <c r="J290" s="39"/>
      <c r="K290" s="39"/>
      <c r="L290" s="43"/>
      <c r="M290" s="212"/>
      <c r="N290" s="213"/>
      <c r="O290" s="83"/>
      <c r="P290" s="83"/>
      <c r="Q290" s="83"/>
      <c r="R290" s="83"/>
      <c r="S290" s="83"/>
      <c r="T290" s="84"/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T290" s="16" t="s">
        <v>158</v>
      </c>
      <c r="AU290" s="16" t="s">
        <v>14</v>
      </c>
    </row>
    <row r="291" s="12" customFormat="1">
      <c r="A291" s="12"/>
      <c r="B291" s="216"/>
      <c r="C291" s="217"/>
      <c r="D291" s="209" t="s">
        <v>160</v>
      </c>
      <c r="E291" s="218" t="s">
        <v>19</v>
      </c>
      <c r="F291" s="219" t="s">
        <v>575</v>
      </c>
      <c r="G291" s="217"/>
      <c r="H291" s="218" t="s">
        <v>19</v>
      </c>
      <c r="I291" s="220"/>
      <c r="J291" s="217"/>
      <c r="K291" s="217"/>
      <c r="L291" s="221"/>
      <c r="M291" s="222"/>
      <c r="N291" s="223"/>
      <c r="O291" s="223"/>
      <c r="P291" s="223"/>
      <c r="Q291" s="223"/>
      <c r="R291" s="223"/>
      <c r="S291" s="223"/>
      <c r="T291" s="224"/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T291" s="225" t="s">
        <v>160</v>
      </c>
      <c r="AU291" s="225" t="s">
        <v>14</v>
      </c>
      <c r="AV291" s="12" t="s">
        <v>14</v>
      </c>
      <c r="AW291" s="12" t="s">
        <v>35</v>
      </c>
      <c r="AX291" s="12" t="s">
        <v>76</v>
      </c>
      <c r="AY291" s="225" t="s">
        <v>149</v>
      </c>
    </row>
    <row r="292" s="13" customFormat="1">
      <c r="A292" s="13"/>
      <c r="B292" s="226"/>
      <c r="C292" s="227"/>
      <c r="D292" s="209" t="s">
        <v>160</v>
      </c>
      <c r="E292" s="228" t="s">
        <v>576</v>
      </c>
      <c r="F292" s="229" t="s">
        <v>1365</v>
      </c>
      <c r="G292" s="227"/>
      <c r="H292" s="230">
        <v>2583.4000000000001</v>
      </c>
      <c r="I292" s="231"/>
      <c r="J292" s="227"/>
      <c r="K292" s="227"/>
      <c r="L292" s="232"/>
      <c r="M292" s="233"/>
      <c r="N292" s="234"/>
      <c r="O292" s="234"/>
      <c r="P292" s="234"/>
      <c r="Q292" s="234"/>
      <c r="R292" s="234"/>
      <c r="S292" s="234"/>
      <c r="T292" s="235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6" t="s">
        <v>160</v>
      </c>
      <c r="AU292" s="236" t="s">
        <v>14</v>
      </c>
      <c r="AV292" s="13" t="s">
        <v>96</v>
      </c>
      <c r="AW292" s="13" t="s">
        <v>35</v>
      </c>
      <c r="AX292" s="13" t="s">
        <v>76</v>
      </c>
      <c r="AY292" s="236" t="s">
        <v>149</v>
      </c>
    </row>
    <row r="293" s="13" customFormat="1">
      <c r="A293" s="13"/>
      <c r="B293" s="226"/>
      <c r="C293" s="227"/>
      <c r="D293" s="209" t="s">
        <v>160</v>
      </c>
      <c r="E293" s="228" t="s">
        <v>578</v>
      </c>
      <c r="F293" s="229" t="s">
        <v>579</v>
      </c>
      <c r="G293" s="227"/>
      <c r="H293" s="230">
        <v>2583.4000000000001</v>
      </c>
      <c r="I293" s="231"/>
      <c r="J293" s="227"/>
      <c r="K293" s="227"/>
      <c r="L293" s="232"/>
      <c r="M293" s="233"/>
      <c r="N293" s="234"/>
      <c r="O293" s="234"/>
      <c r="P293" s="234"/>
      <c r="Q293" s="234"/>
      <c r="R293" s="234"/>
      <c r="S293" s="234"/>
      <c r="T293" s="235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6" t="s">
        <v>160</v>
      </c>
      <c r="AU293" s="236" t="s">
        <v>14</v>
      </c>
      <c r="AV293" s="13" t="s">
        <v>96</v>
      </c>
      <c r="AW293" s="13" t="s">
        <v>35</v>
      </c>
      <c r="AX293" s="13" t="s">
        <v>14</v>
      </c>
      <c r="AY293" s="236" t="s">
        <v>149</v>
      </c>
    </row>
    <row r="294" s="2" customFormat="1" ht="16.5" customHeight="1">
      <c r="A294" s="37"/>
      <c r="B294" s="38"/>
      <c r="C294" s="196" t="s">
        <v>465</v>
      </c>
      <c r="D294" s="196" t="s">
        <v>150</v>
      </c>
      <c r="E294" s="197" t="s">
        <v>364</v>
      </c>
      <c r="F294" s="198" t="s">
        <v>365</v>
      </c>
      <c r="G294" s="199" t="s">
        <v>153</v>
      </c>
      <c r="H294" s="200">
        <v>329</v>
      </c>
      <c r="I294" s="201"/>
      <c r="J294" s="202">
        <f>ROUND(I294*H294,2)</f>
        <v>0</v>
      </c>
      <c r="K294" s="198" t="s">
        <v>154</v>
      </c>
      <c r="L294" s="43"/>
      <c r="M294" s="203" t="s">
        <v>19</v>
      </c>
      <c r="N294" s="204" t="s">
        <v>47</v>
      </c>
      <c r="O294" s="83"/>
      <c r="P294" s="205">
        <f>O294*H294</f>
        <v>0</v>
      </c>
      <c r="Q294" s="205">
        <v>0</v>
      </c>
      <c r="R294" s="205">
        <f>Q294*H294</f>
        <v>0</v>
      </c>
      <c r="S294" s="205">
        <v>0</v>
      </c>
      <c r="T294" s="206">
        <f>S294*H294</f>
        <v>0</v>
      </c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207" t="s">
        <v>148</v>
      </c>
      <c r="AT294" s="207" t="s">
        <v>150</v>
      </c>
      <c r="AU294" s="207" t="s">
        <v>14</v>
      </c>
      <c r="AY294" s="16" t="s">
        <v>149</v>
      </c>
      <c r="BE294" s="208">
        <f>IF(N294="základní",J294,0)</f>
        <v>0</v>
      </c>
      <c r="BF294" s="208">
        <f>IF(N294="snížená",J294,0)</f>
        <v>0</v>
      </c>
      <c r="BG294" s="208">
        <f>IF(N294="zákl. přenesená",J294,0)</f>
        <v>0</v>
      </c>
      <c r="BH294" s="208">
        <f>IF(N294="sníž. přenesená",J294,0)</f>
        <v>0</v>
      </c>
      <c r="BI294" s="208">
        <f>IF(N294="nulová",J294,0)</f>
        <v>0</v>
      </c>
      <c r="BJ294" s="16" t="s">
        <v>14</v>
      </c>
      <c r="BK294" s="208">
        <f>ROUND(I294*H294,2)</f>
        <v>0</v>
      </c>
      <c r="BL294" s="16" t="s">
        <v>148</v>
      </c>
      <c r="BM294" s="207" t="s">
        <v>1366</v>
      </c>
    </row>
    <row r="295" s="2" customFormat="1">
      <c r="A295" s="37"/>
      <c r="B295" s="38"/>
      <c r="C295" s="39"/>
      <c r="D295" s="209" t="s">
        <v>156</v>
      </c>
      <c r="E295" s="39"/>
      <c r="F295" s="210" t="s">
        <v>367</v>
      </c>
      <c r="G295" s="39"/>
      <c r="H295" s="39"/>
      <c r="I295" s="211"/>
      <c r="J295" s="39"/>
      <c r="K295" s="39"/>
      <c r="L295" s="43"/>
      <c r="M295" s="212"/>
      <c r="N295" s="213"/>
      <c r="O295" s="83"/>
      <c r="P295" s="83"/>
      <c r="Q295" s="83"/>
      <c r="R295" s="83"/>
      <c r="S295" s="83"/>
      <c r="T295" s="84"/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T295" s="16" t="s">
        <v>156</v>
      </c>
      <c r="AU295" s="16" t="s">
        <v>14</v>
      </c>
    </row>
    <row r="296" s="2" customFormat="1">
      <c r="A296" s="37"/>
      <c r="B296" s="38"/>
      <c r="C296" s="39"/>
      <c r="D296" s="214" t="s">
        <v>158</v>
      </c>
      <c r="E296" s="39"/>
      <c r="F296" s="215" t="s">
        <v>368</v>
      </c>
      <c r="G296" s="39"/>
      <c r="H296" s="39"/>
      <c r="I296" s="211"/>
      <c r="J296" s="39"/>
      <c r="K296" s="39"/>
      <c r="L296" s="43"/>
      <c r="M296" s="212"/>
      <c r="N296" s="213"/>
      <c r="O296" s="83"/>
      <c r="P296" s="83"/>
      <c r="Q296" s="83"/>
      <c r="R296" s="83"/>
      <c r="S296" s="83"/>
      <c r="T296" s="84"/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T296" s="16" t="s">
        <v>158</v>
      </c>
      <c r="AU296" s="16" t="s">
        <v>14</v>
      </c>
    </row>
    <row r="297" s="12" customFormat="1">
      <c r="A297" s="12"/>
      <c r="B297" s="216"/>
      <c r="C297" s="217"/>
      <c r="D297" s="209" t="s">
        <v>160</v>
      </c>
      <c r="E297" s="218" t="s">
        <v>19</v>
      </c>
      <c r="F297" s="219" t="s">
        <v>575</v>
      </c>
      <c r="G297" s="217"/>
      <c r="H297" s="218" t="s">
        <v>19</v>
      </c>
      <c r="I297" s="220"/>
      <c r="J297" s="217"/>
      <c r="K297" s="217"/>
      <c r="L297" s="221"/>
      <c r="M297" s="222"/>
      <c r="N297" s="223"/>
      <c r="O297" s="223"/>
      <c r="P297" s="223"/>
      <c r="Q297" s="223"/>
      <c r="R297" s="223"/>
      <c r="S297" s="223"/>
      <c r="T297" s="224"/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T297" s="225" t="s">
        <v>160</v>
      </c>
      <c r="AU297" s="225" t="s">
        <v>14</v>
      </c>
      <c r="AV297" s="12" t="s">
        <v>14</v>
      </c>
      <c r="AW297" s="12" t="s">
        <v>35</v>
      </c>
      <c r="AX297" s="12" t="s">
        <v>76</v>
      </c>
      <c r="AY297" s="225" t="s">
        <v>149</v>
      </c>
    </row>
    <row r="298" s="13" customFormat="1">
      <c r="A298" s="13"/>
      <c r="B298" s="226"/>
      <c r="C298" s="227"/>
      <c r="D298" s="209" t="s">
        <v>160</v>
      </c>
      <c r="E298" s="228" t="s">
        <v>586</v>
      </c>
      <c r="F298" s="229" t="s">
        <v>1367</v>
      </c>
      <c r="G298" s="227"/>
      <c r="H298" s="230">
        <v>329</v>
      </c>
      <c r="I298" s="231"/>
      <c r="J298" s="227"/>
      <c r="K298" s="227"/>
      <c r="L298" s="232"/>
      <c r="M298" s="233"/>
      <c r="N298" s="234"/>
      <c r="O298" s="234"/>
      <c r="P298" s="234"/>
      <c r="Q298" s="234"/>
      <c r="R298" s="234"/>
      <c r="S298" s="234"/>
      <c r="T298" s="235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6" t="s">
        <v>160</v>
      </c>
      <c r="AU298" s="236" t="s">
        <v>14</v>
      </c>
      <c r="AV298" s="13" t="s">
        <v>96</v>
      </c>
      <c r="AW298" s="13" t="s">
        <v>35</v>
      </c>
      <c r="AX298" s="13" t="s">
        <v>76</v>
      </c>
      <c r="AY298" s="236" t="s">
        <v>149</v>
      </c>
    </row>
    <row r="299" s="13" customFormat="1">
      <c r="A299" s="13"/>
      <c r="B299" s="226"/>
      <c r="C299" s="227"/>
      <c r="D299" s="209" t="s">
        <v>160</v>
      </c>
      <c r="E299" s="228" t="s">
        <v>588</v>
      </c>
      <c r="F299" s="229" t="s">
        <v>589</v>
      </c>
      <c r="G299" s="227"/>
      <c r="H299" s="230">
        <v>329</v>
      </c>
      <c r="I299" s="231"/>
      <c r="J299" s="227"/>
      <c r="K299" s="227"/>
      <c r="L299" s="232"/>
      <c r="M299" s="233"/>
      <c r="N299" s="234"/>
      <c r="O299" s="234"/>
      <c r="P299" s="234"/>
      <c r="Q299" s="234"/>
      <c r="R299" s="234"/>
      <c r="S299" s="234"/>
      <c r="T299" s="235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6" t="s">
        <v>160</v>
      </c>
      <c r="AU299" s="236" t="s">
        <v>14</v>
      </c>
      <c r="AV299" s="13" t="s">
        <v>96</v>
      </c>
      <c r="AW299" s="13" t="s">
        <v>35</v>
      </c>
      <c r="AX299" s="13" t="s">
        <v>14</v>
      </c>
      <c r="AY299" s="236" t="s">
        <v>149</v>
      </c>
    </row>
    <row r="300" s="2" customFormat="1" ht="16.5" customHeight="1">
      <c r="A300" s="37"/>
      <c r="B300" s="38"/>
      <c r="C300" s="196" t="s">
        <v>475</v>
      </c>
      <c r="D300" s="196" t="s">
        <v>150</v>
      </c>
      <c r="E300" s="197" t="s">
        <v>374</v>
      </c>
      <c r="F300" s="198" t="s">
        <v>375</v>
      </c>
      <c r="G300" s="199" t="s">
        <v>153</v>
      </c>
      <c r="H300" s="200">
        <v>329</v>
      </c>
      <c r="I300" s="201"/>
      <c r="J300" s="202">
        <f>ROUND(I300*H300,2)</f>
        <v>0</v>
      </c>
      <c r="K300" s="198" t="s">
        <v>154</v>
      </c>
      <c r="L300" s="43"/>
      <c r="M300" s="203" t="s">
        <v>19</v>
      </c>
      <c r="N300" s="204" t="s">
        <v>47</v>
      </c>
      <c r="O300" s="83"/>
      <c r="P300" s="205">
        <f>O300*H300</f>
        <v>0</v>
      </c>
      <c r="Q300" s="205">
        <v>0</v>
      </c>
      <c r="R300" s="205">
        <f>Q300*H300</f>
        <v>0</v>
      </c>
      <c r="S300" s="205">
        <v>0</v>
      </c>
      <c r="T300" s="206">
        <f>S300*H300</f>
        <v>0</v>
      </c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R300" s="207" t="s">
        <v>148</v>
      </c>
      <c r="AT300" s="207" t="s">
        <v>150</v>
      </c>
      <c r="AU300" s="207" t="s">
        <v>14</v>
      </c>
      <c r="AY300" s="16" t="s">
        <v>149</v>
      </c>
      <c r="BE300" s="208">
        <f>IF(N300="základní",J300,0)</f>
        <v>0</v>
      </c>
      <c r="BF300" s="208">
        <f>IF(N300="snížená",J300,0)</f>
        <v>0</v>
      </c>
      <c r="BG300" s="208">
        <f>IF(N300="zákl. přenesená",J300,0)</f>
        <v>0</v>
      </c>
      <c r="BH300" s="208">
        <f>IF(N300="sníž. přenesená",J300,0)</f>
        <v>0</v>
      </c>
      <c r="BI300" s="208">
        <f>IF(N300="nulová",J300,0)</f>
        <v>0</v>
      </c>
      <c r="BJ300" s="16" t="s">
        <v>14</v>
      </c>
      <c r="BK300" s="208">
        <f>ROUND(I300*H300,2)</f>
        <v>0</v>
      </c>
      <c r="BL300" s="16" t="s">
        <v>148</v>
      </c>
      <c r="BM300" s="207" t="s">
        <v>1368</v>
      </c>
    </row>
    <row r="301" s="2" customFormat="1">
      <c r="A301" s="37"/>
      <c r="B301" s="38"/>
      <c r="C301" s="39"/>
      <c r="D301" s="209" t="s">
        <v>156</v>
      </c>
      <c r="E301" s="39"/>
      <c r="F301" s="210" t="s">
        <v>377</v>
      </c>
      <c r="G301" s="39"/>
      <c r="H301" s="39"/>
      <c r="I301" s="211"/>
      <c r="J301" s="39"/>
      <c r="K301" s="39"/>
      <c r="L301" s="43"/>
      <c r="M301" s="212"/>
      <c r="N301" s="213"/>
      <c r="O301" s="83"/>
      <c r="P301" s="83"/>
      <c r="Q301" s="83"/>
      <c r="R301" s="83"/>
      <c r="S301" s="83"/>
      <c r="T301" s="84"/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T301" s="16" t="s">
        <v>156</v>
      </c>
      <c r="AU301" s="16" t="s">
        <v>14</v>
      </c>
    </row>
    <row r="302" s="2" customFormat="1">
      <c r="A302" s="37"/>
      <c r="B302" s="38"/>
      <c r="C302" s="39"/>
      <c r="D302" s="214" t="s">
        <v>158</v>
      </c>
      <c r="E302" s="39"/>
      <c r="F302" s="215" t="s">
        <v>378</v>
      </c>
      <c r="G302" s="39"/>
      <c r="H302" s="39"/>
      <c r="I302" s="211"/>
      <c r="J302" s="39"/>
      <c r="K302" s="39"/>
      <c r="L302" s="43"/>
      <c r="M302" s="212"/>
      <c r="N302" s="213"/>
      <c r="O302" s="83"/>
      <c r="P302" s="83"/>
      <c r="Q302" s="83"/>
      <c r="R302" s="83"/>
      <c r="S302" s="83"/>
      <c r="T302" s="84"/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T302" s="16" t="s">
        <v>158</v>
      </c>
      <c r="AU302" s="16" t="s">
        <v>14</v>
      </c>
    </row>
    <row r="303" s="12" customFormat="1">
      <c r="A303" s="12"/>
      <c r="B303" s="216"/>
      <c r="C303" s="217"/>
      <c r="D303" s="209" t="s">
        <v>160</v>
      </c>
      <c r="E303" s="218" t="s">
        <v>19</v>
      </c>
      <c r="F303" s="219" t="s">
        <v>575</v>
      </c>
      <c r="G303" s="217"/>
      <c r="H303" s="218" t="s">
        <v>19</v>
      </c>
      <c r="I303" s="220"/>
      <c r="J303" s="217"/>
      <c r="K303" s="217"/>
      <c r="L303" s="221"/>
      <c r="M303" s="222"/>
      <c r="N303" s="223"/>
      <c r="O303" s="223"/>
      <c r="P303" s="223"/>
      <c r="Q303" s="223"/>
      <c r="R303" s="223"/>
      <c r="S303" s="223"/>
      <c r="T303" s="224"/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T303" s="225" t="s">
        <v>160</v>
      </c>
      <c r="AU303" s="225" t="s">
        <v>14</v>
      </c>
      <c r="AV303" s="12" t="s">
        <v>14</v>
      </c>
      <c r="AW303" s="12" t="s">
        <v>35</v>
      </c>
      <c r="AX303" s="12" t="s">
        <v>76</v>
      </c>
      <c r="AY303" s="225" t="s">
        <v>149</v>
      </c>
    </row>
    <row r="304" s="13" customFormat="1">
      <c r="A304" s="13"/>
      <c r="B304" s="226"/>
      <c r="C304" s="227"/>
      <c r="D304" s="209" t="s">
        <v>160</v>
      </c>
      <c r="E304" s="228" t="s">
        <v>596</v>
      </c>
      <c r="F304" s="229" t="s">
        <v>1369</v>
      </c>
      <c r="G304" s="227"/>
      <c r="H304" s="230">
        <v>329</v>
      </c>
      <c r="I304" s="231"/>
      <c r="J304" s="227"/>
      <c r="K304" s="227"/>
      <c r="L304" s="232"/>
      <c r="M304" s="233"/>
      <c r="N304" s="234"/>
      <c r="O304" s="234"/>
      <c r="P304" s="234"/>
      <c r="Q304" s="234"/>
      <c r="R304" s="234"/>
      <c r="S304" s="234"/>
      <c r="T304" s="235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6" t="s">
        <v>160</v>
      </c>
      <c r="AU304" s="236" t="s">
        <v>14</v>
      </c>
      <c r="AV304" s="13" t="s">
        <v>96</v>
      </c>
      <c r="AW304" s="13" t="s">
        <v>35</v>
      </c>
      <c r="AX304" s="13" t="s">
        <v>76</v>
      </c>
      <c r="AY304" s="236" t="s">
        <v>149</v>
      </c>
    </row>
    <row r="305" s="13" customFormat="1">
      <c r="A305" s="13"/>
      <c r="B305" s="226"/>
      <c r="C305" s="227"/>
      <c r="D305" s="209" t="s">
        <v>160</v>
      </c>
      <c r="E305" s="228" t="s">
        <v>598</v>
      </c>
      <c r="F305" s="229" t="s">
        <v>599</v>
      </c>
      <c r="G305" s="227"/>
      <c r="H305" s="230">
        <v>329</v>
      </c>
      <c r="I305" s="231"/>
      <c r="J305" s="227"/>
      <c r="K305" s="227"/>
      <c r="L305" s="232"/>
      <c r="M305" s="233"/>
      <c r="N305" s="234"/>
      <c r="O305" s="234"/>
      <c r="P305" s="234"/>
      <c r="Q305" s="234"/>
      <c r="R305" s="234"/>
      <c r="S305" s="234"/>
      <c r="T305" s="235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36" t="s">
        <v>160</v>
      </c>
      <c r="AU305" s="236" t="s">
        <v>14</v>
      </c>
      <c r="AV305" s="13" t="s">
        <v>96</v>
      </c>
      <c r="AW305" s="13" t="s">
        <v>35</v>
      </c>
      <c r="AX305" s="13" t="s">
        <v>14</v>
      </c>
      <c r="AY305" s="236" t="s">
        <v>149</v>
      </c>
    </row>
    <row r="306" s="2" customFormat="1" ht="21.75" customHeight="1">
      <c r="A306" s="37"/>
      <c r="B306" s="38"/>
      <c r="C306" s="196" t="s">
        <v>481</v>
      </c>
      <c r="D306" s="196" t="s">
        <v>150</v>
      </c>
      <c r="E306" s="197" t="s">
        <v>384</v>
      </c>
      <c r="F306" s="198" t="s">
        <v>385</v>
      </c>
      <c r="G306" s="199" t="s">
        <v>153</v>
      </c>
      <c r="H306" s="200">
        <v>658</v>
      </c>
      <c r="I306" s="201"/>
      <c r="J306" s="202">
        <f>ROUND(I306*H306,2)</f>
        <v>0</v>
      </c>
      <c r="K306" s="198" t="s">
        <v>154</v>
      </c>
      <c r="L306" s="43"/>
      <c r="M306" s="203" t="s">
        <v>19</v>
      </c>
      <c r="N306" s="204" t="s">
        <v>47</v>
      </c>
      <c r="O306" s="83"/>
      <c r="P306" s="205">
        <f>O306*H306</f>
        <v>0</v>
      </c>
      <c r="Q306" s="205">
        <v>0</v>
      </c>
      <c r="R306" s="205">
        <f>Q306*H306</f>
        <v>0</v>
      </c>
      <c r="S306" s="205">
        <v>0</v>
      </c>
      <c r="T306" s="206">
        <f>S306*H306</f>
        <v>0</v>
      </c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R306" s="207" t="s">
        <v>148</v>
      </c>
      <c r="AT306" s="207" t="s">
        <v>150</v>
      </c>
      <c r="AU306" s="207" t="s">
        <v>14</v>
      </c>
      <c r="AY306" s="16" t="s">
        <v>149</v>
      </c>
      <c r="BE306" s="208">
        <f>IF(N306="základní",J306,0)</f>
        <v>0</v>
      </c>
      <c r="BF306" s="208">
        <f>IF(N306="snížená",J306,0)</f>
        <v>0</v>
      </c>
      <c r="BG306" s="208">
        <f>IF(N306="zákl. přenesená",J306,0)</f>
        <v>0</v>
      </c>
      <c r="BH306" s="208">
        <f>IF(N306="sníž. přenesená",J306,0)</f>
        <v>0</v>
      </c>
      <c r="BI306" s="208">
        <f>IF(N306="nulová",J306,0)</f>
        <v>0</v>
      </c>
      <c r="BJ306" s="16" t="s">
        <v>14</v>
      </c>
      <c r="BK306" s="208">
        <f>ROUND(I306*H306,2)</f>
        <v>0</v>
      </c>
      <c r="BL306" s="16" t="s">
        <v>148</v>
      </c>
      <c r="BM306" s="207" t="s">
        <v>1370</v>
      </c>
    </row>
    <row r="307" s="2" customFormat="1">
      <c r="A307" s="37"/>
      <c r="B307" s="38"/>
      <c r="C307" s="39"/>
      <c r="D307" s="209" t="s">
        <v>156</v>
      </c>
      <c r="E307" s="39"/>
      <c r="F307" s="210" t="s">
        <v>387</v>
      </c>
      <c r="G307" s="39"/>
      <c r="H307" s="39"/>
      <c r="I307" s="211"/>
      <c r="J307" s="39"/>
      <c r="K307" s="39"/>
      <c r="L307" s="43"/>
      <c r="M307" s="212"/>
      <c r="N307" s="213"/>
      <c r="O307" s="83"/>
      <c r="P307" s="83"/>
      <c r="Q307" s="83"/>
      <c r="R307" s="83"/>
      <c r="S307" s="83"/>
      <c r="T307" s="84"/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T307" s="16" t="s">
        <v>156</v>
      </c>
      <c r="AU307" s="16" t="s">
        <v>14</v>
      </c>
    </row>
    <row r="308" s="2" customFormat="1">
      <c r="A308" s="37"/>
      <c r="B308" s="38"/>
      <c r="C308" s="39"/>
      <c r="D308" s="214" t="s">
        <v>158</v>
      </c>
      <c r="E308" s="39"/>
      <c r="F308" s="215" t="s">
        <v>388</v>
      </c>
      <c r="G308" s="39"/>
      <c r="H308" s="39"/>
      <c r="I308" s="211"/>
      <c r="J308" s="39"/>
      <c r="K308" s="39"/>
      <c r="L308" s="43"/>
      <c r="M308" s="212"/>
      <c r="N308" s="213"/>
      <c r="O308" s="83"/>
      <c r="P308" s="83"/>
      <c r="Q308" s="83"/>
      <c r="R308" s="83"/>
      <c r="S308" s="83"/>
      <c r="T308" s="84"/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T308" s="16" t="s">
        <v>158</v>
      </c>
      <c r="AU308" s="16" t="s">
        <v>14</v>
      </c>
    </row>
    <row r="309" s="12" customFormat="1">
      <c r="A309" s="12"/>
      <c r="B309" s="216"/>
      <c r="C309" s="217"/>
      <c r="D309" s="209" t="s">
        <v>160</v>
      </c>
      <c r="E309" s="218" t="s">
        <v>19</v>
      </c>
      <c r="F309" s="219" t="s">
        <v>575</v>
      </c>
      <c r="G309" s="217"/>
      <c r="H309" s="218" t="s">
        <v>19</v>
      </c>
      <c r="I309" s="220"/>
      <c r="J309" s="217"/>
      <c r="K309" s="217"/>
      <c r="L309" s="221"/>
      <c r="M309" s="222"/>
      <c r="N309" s="223"/>
      <c r="O309" s="223"/>
      <c r="P309" s="223"/>
      <c r="Q309" s="223"/>
      <c r="R309" s="223"/>
      <c r="S309" s="223"/>
      <c r="T309" s="224"/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T309" s="225" t="s">
        <v>160</v>
      </c>
      <c r="AU309" s="225" t="s">
        <v>14</v>
      </c>
      <c r="AV309" s="12" t="s">
        <v>14</v>
      </c>
      <c r="AW309" s="12" t="s">
        <v>35</v>
      </c>
      <c r="AX309" s="12" t="s">
        <v>76</v>
      </c>
      <c r="AY309" s="225" t="s">
        <v>149</v>
      </c>
    </row>
    <row r="310" s="13" customFormat="1">
      <c r="A310" s="13"/>
      <c r="B310" s="226"/>
      <c r="C310" s="227"/>
      <c r="D310" s="209" t="s">
        <v>160</v>
      </c>
      <c r="E310" s="228" t="s">
        <v>606</v>
      </c>
      <c r="F310" s="229" t="s">
        <v>1371</v>
      </c>
      <c r="G310" s="227"/>
      <c r="H310" s="230">
        <v>658</v>
      </c>
      <c r="I310" s="231"/>
      <c r="J310" s="227"/>
      <c r="K310" s="227"/>
      <c r="L310" s="232"/>
      <c r="M310" s="233"/>
      <c r="N310" s="234"/>
      <c r="O310" s="234"/>
      <c r="P310" s="234"/>
      <c r="Q310" s="234"/>
      <c r="R310" s="234"/>
      <c r="S310" s="234"/>
      <c r="T310" s="235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36" t="s">
        <v>160</v>
      </c>
      <c r="AU310" s="236" t="s">
        <v>14</v>
      </c>
      <c r="AV310" s="13" t="s">
        <v>96</v>
      </c>
      <c r="AW310" s="13" t="s">
        <v>35</v>
      </c>
      <c r="AX310" s="13" t="s">
        <v>76</v>
      </c>
      <c r="AY310" s="236" t="s">
        <v>149</v>
      </c>
    </row>
    <row r="311" s="13" customFormat="1">
      <c r="A311" s="13"/>
      <c r="B311" s="226"/>
      <c r="C311" s="227"/>
      <c r="D311" s="209" t="s">
        <v>160</v>
      </c>
      <c r="E311" s="228" t="s">
        <v>608</v>
      </c>
      <c r="F311" s="229" t="s">
        <v>609</v>
      </c>
      <c r="G311" s="227"/>
      <c r="H311" s="230">
        <v>658</v>
      </c>
      <c r="I311" s="231"/>
      <c r="J311" s="227"/>
      <c r="K311" s="227"/>
      <c r="L311" s="232"/>
      <c r="M311" s="233"/>
      <c r="N311" s="234"/>
      <c r="O311" s="234"/>
      <c r="P311" s="234"/>
      <c r="Q311" s="234"/>
      <c r="R311" s="234"/>
      <c r="S311" s="234"/>
      <c r="T311" s="235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36" t="s">
        <v>160</v>
      </c>
      <c r="AU311" s="236" t="s">
        <v>14</v>
      </c>
      <c r="AV311" s="13" t="s">
        <v>96</v>
      </c>
      <c r="AW311" s="13" t="s">
        <v>35</v>
      </c>
      <c r="AX311" s="13" t="s">
        <v>14</v>
      </c>
      <c r="AY311" s="236" t="s">
        <v>149</v>
      </c>
    </row>
    <row r="312" s="2" customFormat="1" ht="16.5" customHeight="1">
      <c r="A312" s="37"/>
      <c r="B312" s="38"/>
      <c r="C312" s="237" t="s">
        <v>488</v>
      </c>
      <c r="D312" s="237" t="s">
        <v>281</v>
      </c>
      <c r="E312" s="238" t="s">
        <v>394</v>
      </c>
      <c r="F312" s="239" t="s">
        <v>395</v>
      </c>
      <c r="G312" s="240" t="s">
        <v>284</v>
      </c>
      <c r="H312" s="241">
        <v>41.411000000000001</v>
      </c>
      <c r="I312" s="242"/>
      <c r="J312" s="243">
        <f>ROUND(I312*H312,2)</f>
        <v>0</v>
      </c>
      <c r="K312" s="239" t="s">
        <v>154</v>
      </c>
      <c r="L312" s="244"/>
      <c r="M312" s="245" t="s">
        <v>19</v>
      </c>
      <c r="N312" s="246" t="s">
        <v>47</v>
      </c>
      <c r="O312" s="83"/>
      <c r="P312" s="205">
        <f>O312*H312</f>
        <v>0</v>
      </c>
      <c r="Q312" s="205">
        <v>1</v>
      </c>
      <c r="R312" s="205">
        <f>Q312*H312</f>
        <v>41.411000000000001</v>
      </c>
      <c r="S312" s="205">
        <v>0</v>
      </c>
      <c r="T312" s="206">
        <f>S312*H312</f>
        <v>0</v>
      </c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R312" s="207" t="s">
        <v>222</v>
      </c>
      <c r="AT312" s="207" t="s">
        <v>281</v>
      </c>
      <c r="AU312" s="207" t="s">
        <v>14</v>
      </c>
      <c r="AY312" s="16" t="s">
        <v>149</v>
      </c>
      <c r="BE312" s="208">
        <f>IF(N312="základní",J312,0)</f>
        <v>0</v>
      </c>
      <c r="BF312" s="208">
        <f>IF(N312="snížená",J312,0)</f>
        <v>0</v>
      </c>
      <c r="BG312" s="208">
        <f>IF(N312="zákl. přenesená",J312,0)</f>
        <v>0</v>
      </c>
      <c r="BH312" s="208">
        <f>IF(N312="sníž. přenesená",J312,0)</f>
        <v>0</v>
      </c>
      <c r="BI312" s="208">
        <f>IF(N312="nulová",J312,0)</f>
        <v>0</v>
      </c>
      <c r="BJ312" s="16" t="s">
        <v>14</v>
      </c>
      <c r="BK312" s="208">
        <f>ROUND(I312*H312,2)</f>
        <v>0</v>
      </c>
      <c r="BL312" s="16" t="s">
        <v>148</v>
      </c>
      <c r="BM312" s="207" t="s">
        <v>1372</v>
      </c>
    </row>
    <row r="313" s="2" customFormat="1">
      <c r="A313" s="37"/>
      <c r="B313" s="38"/>
      <c r="C313" s="39"/>
      <c r="D313" s="209" t="s">
        <v>156</v>
      </c>
      <c r="E313" s="39"/>
      <c r="F313" s="210" t="s">
        <v>395</v>
      </c>
      <c r="G313" s="39"/>
      <c r="H313" s="39"/>
      <c r="I313" s="211"/>
      <c r="J313" s="39"/>
      <c r="K313" s="39"/>
      <c r="L313" s="43"/>
      <c r="M313" s="212"/>
      <c r="N313" s="213"/>
      <c r="O313" s="83"/>
      <c r="P313" s="83"/>
      <c r="Q313" s="83"/>
      <c r="R313" s="83"/>
      <c r="S313" s="83"/>
      <c r="T313" s="84"/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T313" s="16" t="s">
        <v>156</v>
      </c>
      <c r="AU313" s="16" t="s">
        <v>14</v>
      </c>
    </row>
    <row r="314" s="12" customFormat="1">
      <c r="A314" s="12"/>
      <c r="B314" s="216"/>
      <c r="C314" s="217"/>
      <c r="D314" s="209" t="s">
        <v>160</v>
      </c>
      <c r="E314" s="218" t="s">
        <v>19</v>
      </c>
      <c r="F314" s="219" t="s">
        <v>575</v>
      </c>
      <c r="G314" s="217"/>
      <c r="H314" s="218" t="s">
        <v>19</v>
      </c>
      <c r="I314" s="220"/>
      <c r="J314" s="217"/>
      <c r="K314" s="217"/>
      <c r="L314" s="221"/>
      <c r="M314" s="222"/>
      <c r="N314" s="223"/>
      <c r="O314" s="223"/>
      <c r="P314" s="223"/>
      <c r="Q314" s="223"/>
      <c r="R314" s="223"/>
      <c r="S314" s="223"/>
      <c r="T314" s="224"/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T314" s="225" t="s">
        <v>160</v>
      </c>
      <c r="AU314" s="225" t="s">
        <v>14</v>
      </c>
      <c r="AV314" s="12" t="s">
        <v>14</v>
      </c>
      <c r="AW314" s="12" t="s">
        <v>35</v>
      </c>
      <c r="AX314" s="12" t="s">
        <v>76</v>
      </c>
      <c r="AY314" s="225" t="s">
        <v>149</v>
      </c>
    </row>
    <row r="315" s="13" customFormat="1">
      <c r="A315" s="13"/>
      <c r="B315" s="226"/>
      <c r="C315" s="227"/>
      <c r="D315" s="209" t="s">
        <v>160</v>
      </c>
      <c r="E315" s="228" t="s">
        <v>616</v>
      </c>
      <c r="F315" s="229" t="s">
        <v>1373</v>
      </c>
      <c r="G315" s="227"/>
      <c r="H315" s="230">
        <v>41.411000000000001</v>
      </c>
      <c r="I315" s="231"/>
      <c r="J315" s="227"/>
      <c r="K315" s="227"/>
      <c r="L315" s="232"/>
      <c r="M315" s="233"/>
      <c r="N315" s="234"/>
      <c r="O315" s="234"/>
      <c r="P315" s="234"/>
      <c r="Q315" s="234"/>
      <c r="R315" s="234"/>
      <c r="S315" s="234"/>
      <c r="T315" s="235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36" t="s">
        <v>160</v>
      </c>
      <c r="AU315" s="236" t="s">
        <v>14</v>
      </c>
      <c r="AV315" s="13" t="s">
        <v>96</v>
      </c>
      <c r="AW315" s="13" t="s">
        <v>35</v>
      </c>
      <c r="AX315" s="13" t="s">
        <v>76</v>
      </c>
      <c r="AY315" s="236" t="s">
        <v>149</v>
      </c>
    </row>
    <row r="316" s="13" customFormat="1">
      <c r="A316" s="13"/>
      <c r="B316" s="226"/>
      <c r="C316" s="227"/>
      <c r="D316" s="209" t="s">
        <v>160</v>
      </c>
      <c r="E316" s="228" t="s">
        <v>618</v>
      </c>
      <c r="F316" s="229" t="s">
        <v>619</v>
      </c>
      <c r="G316" s="227"/>
      <c r="H316" s="230">
        <v>41.411000000000001</v>
      </c>
      <c r="I316" s="231"/>
      <c r="J316" s="227"/>
      <c r="K316" s="227"/>
      <c r="L316" s="232"/>
      <c r="M316" s="233"/>
      <c r="N316" s="234"/>
      <c r="O316" s="234"/>
      <c r="P316" s="234"/>
      <c r="Q316" s="234"/>
      <c r="R316" s="234"/>
      <c r="S316" s="234"/>
      <c r="T316" s="235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36" t="s">
        <v>160</v>
      </c>
      <c r="AU316" s="236" t="s">
        <v>14</v>
      </c>
      <c r="AV316" s="13" t="s">
        <v>96</v>
      </c>
      <c r="AW316" s="13" t="s">
        <v>35</v>
      </c>
      <c r="AX316" s="13" t="s">
        <v>14</v>
      </c>
      <c r="AY316" s="236" t="s">
        <v>149</v>
      </c>
    </row>
    <row r="317" s="2" customFormat="1" ht="21.75" customHeight="1">
      <c r="A317" s="37"/>
      <c r="B317" s="38"/>
      <c r="C317" s="196" t="s">
        <v>492</v>
      </c>
      <c r="D317" s="196" t="s">
        <v>150</v>
      </c>
      <c r="E317" s="197" t="s">
        <v>999</v>
      </c>
      <c r="F317" s="198" t="s">
        <v>1000</v>
      </c>
      <c r="G317" s="199" t="s">
        <v>153</v>
      </c>
      <c r="H317" s="200">
        <v>893.79999999999995</v>
      </c>
      <c r="I317" s="201"/>
      <c r="J317" s="202">
        <f>ROUND(I317*H317,2)</f>
        <v>0</v>
      </c>
      <c r="K317" s="198" t="s">
        <v>154</v>
      </c>
      <c r="L317" s="43"/>
      <c r="M317" s="203" t="s">
        <v>19</v>
      </c>
      <c r="N317" s="204" t="s">
        <v>47</v>
      </c>
      <c r="O317" s="83"/>
      <c r="P317" s="205">
        <f>O317*H317</f>
        <v>0</v>
      </c>
      <c r="Q317" s="205">
        <v>0</v>
      </c>
      <c r="R317" s="205">
        <f>Q317*H317</f>
        <v>0</v>
      </c>
      <c r="S317" s="205">
        <v>0</v>
      </c>
      <c r="T317" s="206">
        <f>S317*H317</f>
        <v>0</v>
      </c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R317" s="207" t="s">
        <v>148</v>
      </c>
      <c r="AT317" s="207" t="s">
        <v>150</v>
      </c>
      <c r="AU317" s="207" t="s">
        <v>14</v>
      </c>
      <c r="AY317" s="16" t="s">
        <v>149</v>
      </c>
      <c r="BE317" s="208">
        <f>IF(N317="základní",J317,0)</f>
        <v>0</v>
      </c>
      <c r="BF317" s="208">
        <f>IF(N317="snížená",J317,0)</f>
        <v>0</v>
      </c>
      <c r="BG317" s="208">
        <f>IF(N317="zákl. přenesená",J317,0)</f>
        <v>0</v>
      </c>
      <c r="BH317" s="208">
        <f>IF(N317="sníž. přenesená",J317,0)</f>
        <v>0</v>
      </c>
      <c r="BI317" s="208">
        <f>IF(N317="nulová",J317,0)</f>
        <v>0</v>
      </c>
      <c r="BJ317" s="16" t="s">
        <v>14</v>
      </c>
      <c r="BK317" s="208">
        <f>ROUND(I317*H317,2)</f>
        <v>0</v>
      </c>
      <c r="BL317" s="16" t="s">
        <v>148</v>
      </c>
      <c r="BM317" s="207" t="s">
        <v>1374</v>
      </c>
    </row>
    <row r="318" s="2" customFormat="1">
      <c r="A318" s="37"/>
      <c r="B318" s="38"/>
      <c r="C318" s="39"/>
      <c r="D318" s="209" t="s">
        <v>156</v>
      </c>
      <c r="E318" s="39"/>
      <c r="F318" s="210" t="s">
        <v>1002</v>
      </c>
      <c r="G318" s="39"/>
      <c r="H318" s="39"/>
      <c r="I318" s="211"/>
      <c r="J318" s="39"/>
      <c r="K318" s="39"/>
      <c r="L318" s="43"/>
      <c r="M318" s="212"/>
      <c r="N318" s="213"/>
      <c r="O318" s="83"/>
      <c r="P318" s="83"/>
      <c r="Q318" s="83"/>
      <c r="R318" s="83"/>
      <c r="S318" s="83"/>
      <c r="T318" s="84"/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T318" s="16" t="s">
        <v>156</v>
      </c>
      <c r="AU318" s="16" t="s">
        <v>14</v>
      </c>
    </row>
    <row r="319" s="2" customFormat="1">
      <c r="A319" s="37"/>
      <c r="B319" s="38"/>
      <c r="C319" s="39"/>
      <c r="D319" s="214" t="s">
        <v>158</v>
      </c>
      <c r="E319" s="39"/>
      <c r="F319" s="215" t="s">
        <v>1003</v>
      </c>
      <c r="G319" s="39"/>
      <c r="H319" s="39"/>
      <c r="I319" s="211"/>
      <c r="J319" s="39"/>
      <c r="K319" s="39"/>
      <c r="L319" s="43"/>
      <c r="M319" s="212"/>
      <c r="N319" s="213"/>
      <c r="O319" s="83"/>
      <c r="P319" s="83"/>
      <c r="Q319" s="83"/>
      <c r="R319" s="83"/>
      <c r="S319" s="83"/>
      <c r="T319" s="84"/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T319" s="16" t="s">
        <v>158</v>
      </c>
      <c r="AU319" s="16" t="s">
        <v>14</v>
      </c>
    </row>
    <row r="320" s="12" customFormat="1">
      <c r="A320" s="12"/>
      <c r="B320" s="216"/>
      <c r="C320" s="217"/>
      <c r="D320" s="209" t="s">
        <v>160</v>
      </c>
      <c r="E320" s="218" t="s">
        <v>19</v>
      </c>
      <c r="F320" s="219" t="s">
        <v>575</v>
      </c>
      <c r="G320" s="217"/>
      <c r="H320" s="218" t="s">
        <v>19</v>
      </c>
      <c r="I320" s="220"/>
      <c r="J320" s="217"/>
      <c r="K320" s="217"/>
      <c r="L320" s="221"/>
      <c r="M320" s="222"/>
      <c r="N320" s="223"/>
      <c r="O320" s="223"/>
      <c r="P320" s="223"/>
      <c r="Q320" s="223"/>
      <c r="R320" s="223"/>
      <c r="S320" s="223"/>
      <c r="T320" s="224"/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T320" s="225" t="s">
        <v>160</v>
      </c>
      <c r="AU320" s="225" t="s">
        <v>14</v>
      </c>
      <c r="AV320" s="12" t="s">
        <v>14</v>
      </c>
      <c r="AW320" s="12" t="s">
        <v>35</v>
      </c>
      <c r="AX320" s="12" t="s">
        <v>76</v>
      </c>
      <c r="AY320" s="225" t="s">
        <v>149</v>
      </c>
    </row>
    <row r="321" s="13" customFormat="1">
      <c r="A321" s="13"/>
      <c r="B321" s="226"/>
      <c r="C321" s="227"/>
      <c r="D321" s="209" t="s">
        <v>160</v>
      </c>
      <c r="E321" s="228" t="s">
        <v>626</v>
      </c>
      <c r="F321" s="229" t="s">
        <v>1355</v>
      </c>
      <c r="G321" s="227"/>
      <c r="H321" s="230">
        <v>235.80000000000001</v>
      </c>
      <c r="I321" s="231"/>
      <c r="J321" s="227"/>
      <c r="K321" s="227"/>
      <c r="L321" s="232"/>
      <c r="M321" s="233"/>
      <c r="N321" s="234"/>
      <c r="O321" s="234"/>
      <c r="P321" s="234"/>
      <c r="Q321" s="234"/>
      <c r="R321" s="234"/>
      <c r="S321" s="234"/>
      <c r="T321" s="235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36" t="s">
        <v>160</v>
      </c>
      <c r="AU321" s="236" t="s">
        <v>14</v>
      </c>
      <c r="AV321" s="13" t="s">
        <v>96</v>
      </c>
      <c r="AW321" s="13" t="s">
        <v>35</v>
      </c>
      <c r="AX321" s="13" t="s">
        <v>76</v>
      </c>
      <c r="AY321" s="236" t="s">
        <v>149</v>
      </c>
    </row>
    <row r="322" s="13" customFormat="1">
      <c r="A322" s="13"/>
      <c r="B322" s="226"/>
      <c r="C322" s="227"/>
      <c r="D322" s="209" t="s">
        <v>160</v>
      </c>
      <c r="E322" s="228" t="s">
        <v>628</v>
      </c>
      <c r="F322" s="229" t="s">
        <v>1357</v>
      </c>
      <c r="G322" s="227"/>
      <c r="H322" s="230">
        <v>658</v>
      </c>
      <c r="I322" s="231"/>
      <c r="J322" s="227"/>
      <c r="K322" s="227"/>
      <c r="L322" s="232"/>
      <c r="M322" s="233"/>
      <c r="N322" s="234"/>
      <c r="O322" s="234"/>
      <c r="P322" s="234"/>
      <c r="Q322" s="234"/>
      <c r="R322" s="234"/>
      <c r="S322" s="234"/>
      <c r="T322" s="235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36" t="s">
        <v>160</v>
      </c>
      <c r="AU322" s="236" t="s">
        <v>14</v>
      </c>
      <c r="AV322" s="13" t="s">
        <v>96</v>
      </c>
      <c r="AW322" s="13" t="s">
        <v>35</v>
      </c>
      <c r="AX322" s="13" t="s">
        <v>76</v>
      </c>
      <c r="AY322" s="236" t="s">
        <v>149</v>
      </c>
    </row>
    <row r="323" s="13" customFormat="1">
      <c r="A323" s="13"/>
      <c r="B323" s="226"/>
      <c r="C323" s="227"/>
      <c r="D323" s="209" t="s">
        <v>160</v>
      </c>
      <c r="E323" s="228" t="s">
        <v>1375</v>
      </c>
      <c r="F323" s="229" t="s">
        <v>1376</v>
      </c>
      <c r="G323" s="227"/>
      <c r="H323" s="230">
        <v>893.79999999999995</v>
      </c>
      <c r="I323" s="231"/>
      <c r="J323" s="227"/>
      <c r="K323" s="227"/>
      <c r="L323" s="232"/>
      <c r="M323" s="233"/>
      <c r="N323" s="234"/>
      <c r="O323" s="234"/>
      <c r="P323" s="234"/>
      <c r="Q323" s="234"/>
      <c r="R323" s="234"/>
      <c r="S323" s="234"/>
      <c r="T323" s="235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36" t="s">
        <v>160</v>
      </c>
      <c r="AU323" s="236" t="s">
        <v>14</v>
      </c>
      <c r="AV323" s="13" t="s">
        <v>96</v>
      </c>
      <c r="AW323" s="13" t="s">
        <v>35</v>
      </c>
      <c r="AX323" s="13" t="s">
        <v>14</v>
      </c>
      <c r="AY323" s="236" t="s">
        <v>149</v>
      </c>
    </row>
    <row r="324" s="2" customFormat="1" ht="16.5" customHeight="1">
      <c r="A324" s="37"/>
      <c r="B324" s="38"/>
      <c r="C324" s="196" t="s">
        <v>502</v>
      </c>
      <c r="D324" s="196" t="s">
        <v>150</v>
      </c>
      <c r="E324" s="197" t="s">
        <v>402</v>
      </c>
      <c r="F324" s="198" t="s">
        <v>403</v>
      </c>
      <c r="G324" s="199" t="s">
        <v>153</v>
      </c>
      <c r="H324" s="200">
        <v>893.79999999999995</v>
      </c>
      <c r="I324" s="201"/>
      <c r="J324" s="202">
        <f>ROUND(I324*H324,2)</f>
        <v>0</v>
      </c>
      <c r="K324" s="198" t="s">
        <v>154</v>
      </c>
      <c r="L324" s="43"/>
      <c r="M324" s="203" t="s">
        <v>19</v>
      </c>
      <c r="N324" s="204" t="s">
        <v>47</v>
      </c>
      <c r="O324" s="83"/>
      <c r="P324" s="205">
        <f>O324*H324</f>
        <v>0</v>
      </c>
      <c r="Q324" s="205">
        <v>0</v>
      </c>
      <c r="R324" s="205">
        <f>Q324*H324</f>
        <v>0</v>
      </c>
      <c r="S324" s="205">
        <v>0</v>
      </c>
      <c r="T324" s="206">
        <f>S324*H324</f>
        <v>0</v>
      </c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R324" s="207" t="s">
        <v>148</v>
      </c>
      <c r="AT324" s="207" t="s">
        <v>150</v>
      </c>
      <c r="AU324" s="207" t="s">
        <v>14</v>
      </c>
      <c r="AY324" s="16" t="s">
        <v>149</v>
      </c>
      <c r="BE324" s="208">
        <f>IF(N324="základní",J324,0)</f>
        <v>0</v>
      </c>
      <c r="BF324" s="208">
        <f>IF(N324="snížená",J324,0)</f>
        <v>0</v>
      </c>
      <c r="BG324" s="208">
        <f>IF(N324="zákl. přenesená",J324,0)</f>
        <v>0</v>
      </c>
      <c r="BH324" s="208">
        <f>IF(N324="sníž. přenesená",J324,0)</f>
        <v>0</v>
      </c>
      <c r="BI324" s="208">
        <f>IF(N324="nulová",J324,0)</f>
        <v>0</v>
      </c>
      <c r="BJ324" s="16" t="s">
        <v>14</v>
      </c>
      <c r="BK324" s="208">
        <f>ROUND(I324*H324,2)</f>
        <v>0</v>
      </c>
      <c r="BL324" s="16" t="s">
        <v>148</v>
      </c>
      <c r="BM324" s="207" t="s">
        <v>1377</v>
      </c>
    </row>
    <row r="325" s="2" customFormat="1">
      <c r="A325" s="37"/>
      <c r="B325" s="38"/>
      <c r="C325" s="39"/>
      <c r="D325" s="209" t="s">
        <v>156</v>
      </c>
      <c r="E325" s="39"/>
      <c r="F325" s="210" t="s">
        <v>405</v>
      </c>
      <c r="G325" s="39"/>
      <c r="H325" s="39"/>
      <c r="I325" s="211"/>
      <c r="J325" s="39"/>
      <c r="K325" s="39"/>
      <c r="L325" s="43"/>
      <c r="M325" s="212"/>
      <c r="N325" s="213"/>
      <c r="O325" s="83"/>
      <c r="P325" s="83"/>
      <c r="Q325" s="83"/>
      <c r="R325" s="83"/>
      <c r="S325" s="83"/>
      <c r="T325" s="84"/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T325" s="16" t="s">
        <v>156</v>
      </c>
      <c r="AU325" s="16" t="s">
        <v>14</v>
      </c>
    </row>
    <row r="326" s="2" customFormat="1">
      <c r="A326" s="37"/>
      <c r="B326" s="38"/>
      <c r="C326" s="39"/>
      <c r="D326" s="214" t="s">
        <v>158</v>
      </c>
      <c r="E326" s="39"/>
      <c r="F326" s="215" t="s">
        <v>406</v>
      </c>
      <c r="G326" s="39"/>
      <c r="H326" s="39"/>
      <c r="I326" s="211"/>
      <c r="J326" s="39"/>
      <c r="K326" s="39"/>
      <c r="L326" s="43"/>
      <c r="M326" s="212"/>
      <c r="N326" s="213"/>
      <c r="O326" s="83"/>
      <c r="P326" s="83"/>
      <c r="Q326" s="83"/>
      <c r="R326" s="83"/>
      <c r="S326" s="83"/>
      <c r="T326" s="84"/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T326" s="16" t="s">
        <v>158</v>
      </c>
      <c r="AU326" s="16" t="s">
        <v>14</v>
      </c>
    </row>
    <row r="327" s="12" customFormat="1">
      <c r="A327" s="12"/>
      <c r="B327" s="216"/>
      <c r="C327" s="217"/>
      <c r="D327" s="209" t="s">
        <v>160</v>
      </c>
      <c r="E327" s="218" t="s">
        <v>19</v>
      </c>
      <c r="F327" s="219" t="s">
        <v>575</v>
      </c>
      <c r="G327" s="217"/>
      <c r="H327" s="218" t="s">
        <v>19</v>
      </c>
      <c r="I327" s="220"/>
      <c r="J327" s="217"/>
      <c r="K327" s="217"/>
      <c r="L327" s="221"/>
      <c r="M327" s="222"/>
      <c r="N327" s="223"/>
      <c r="O327" s="223"/>
      <c r="P327" s="223"/>
      <c r="Q327" s="223"/>
      <c r="R327" s="223"/>
      <c r="S327" s="223"/>
      <c r="T327" s="224"/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T327" s="225" t="s">
        <v>160</v>
      </c>
      <c r="AU327" s="225" t="s">
        <v>14</v>
      </c>
      <c r="AV327" s="12" t="s">
        <v>14</v>
      </c>
      <c r="AW327" s="12" t="s">
        <v>35</v>
      </c>
      <c r="AX327" s="12" t="s">
        <v>76</v>
      </c>
      <c r="AY327" s="225" t="s">
        <v>149</v>
      </c>
    </row>
    <row r="328" s="13" customFormat="1">
      <c r="A328" s="13"/>
      <c r="B328" s="226"/>
      <c r="C328" s="227"/>
      <c r="D328" s="209" t="s">
        <v>160</v>
      </c>
      <c r="E328" s="228" t="s">
        <v>637</v>
      </c>
      <c r="F328" s="229" t="s">
        <v>1355</v>
      </c>
      <c r="G328" s="227"/>
      <c r="H328" s="230">
        <v>235.80000000000001</v>
      </c>
      <c r="I328" s="231"/>
      <c r="J328" s="227"/>
      <c r="K328" s="227"/>
      <c r="L328" s="232"/>
      <c r="M328" s="233"/>
      <c r="N328" s="234"/>
      <c r="O328" s="234"/>
      <c r="P328" s="234"/>
      <c r="Q328" s="234"/>
      <c r="R328" s="234"/>
      <c r="S328" s="234"/>
      <c r="T328" s="235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36" t="s">
        <v>160</v>
      </c>
      <c r="AU328" s="236" t="s">
        <v>14</v>
      </c>
      <c r="AV328" s="13" t="s">
        <v>96</v>
      </c>
      <c r="AW328" s="13" t="s">
        <v>35</v>
      </c>
      <c r="AX328" s="13" t="s">
        <v>76</v>
      </c>
      <c r="AY328" s="236" t="s">
        <v>149</v>
      </c>
    </row>
    <row r="329" s="13" customFormat="1">
      <c r="A329" s="13"/>
      <c r="B329" s="226"/>
      <c r="C329" s="227"/>
      <c r="D329" s="209" t="s">
        <v>160</v>
      </c>
      <c r="E329" s="228" t="s">
        <v>639</v>
      </c>
      <c r="F329" s="229" t="s">
        <v>1357</v>
      </c>
      <c r="G329" s="227"/>
      <c r="H329" s="230">
        <v>658</v>
      </c>
      <c r="I329" s="231"/>
      <c r="J329" s="227"/>
      <c r="K329" s="227"/>
      <c r="L329" s="232"/>
      <c r="M329" s="233"/>
      <c r="N329" s="234"/>
      <c r="O329" s="234"/>
      <c r="P329" s="234"/>
      <c r="Q329" s="234"/>
      <c r="R329" s="234"/>
      <c r="S329" s="234"/>
      <c r="T329" s="235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36" t="s">
        <v>160</v>
      </c>
      <c r="AU329" s="236" t="s">
        <v>14</v>
      </c>
      <c r="AV329" s="13" t="s">
        <v>96</v>
      </c>
      <c r="AW329" s="13" t="s">
        <v>35</v>
      </c>
      <c r="AX329" s="13" t="s">
        <v>76</v>
      </c>
      <c r="AY329" s="236" t="s">
        <v>149</v>
      </c>
    </row>
    <row r="330" s="13" customFormat="1">
      <c r="A330" s="13"/>
      <c r="B330" s="226"/>
      <c r="C330" s="227"/>
      <c r="D330" s="209" t="s">
        <v>160</v>
      </c>
      <c r="E330" s="228" t="s">
        <v>1378</v>
      </c>
      <c r="F330" s="229" t="s">
        <v>1379</v>
      </c>
      <c r="G330" s="227"/>
      <c r="H330" s="230">
        <v>893.79999999999995</v>
      </c>
      <c r="I330" s="231"/>
      <c r="J330" s="227"/>
      <c r="K330" s="227"/>
      <c r="L330" s="232"/>
      <c r="M330" s="233"/>
      <c r="N330" s="234"/>
      <c r="O330" s="234"/>
      <c r="P330" s="234"/>
      <c r="Q330" s="234"/>
      <c r="R330" s="234"/>
      <c r="S330" s="234"/>
      <c r="T330" s="235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6" t="s">
        <v>160</v>
      </c>
      <c r="AU330" s="236" t="s">
        <v>14</v>
      </c>
      <c r="AV330" s="13" t="s">
        <v>96</v>
      </c>
      <c r="AW330" s="13" t="s">
        <v>35</v>
      </c>
      <c r="AX330" s="13" t="s">
        <v>14</v>
      </c>
      <c r="AY330" s="236" t="s">
        <v>149</v>
      </c>
    </row>
    <row r="331" s="11" customFormat="1" ht="25.92" customHeight="1">
      <c r="A331" s="11"/>
      <c r="B331" s="182"/>
      <c r="C331" s="183"/>
      <c r="D331" s="184" t="s">
        <v>75</v>
      </c>
      <c r="E331" s="185" t="s">
        <v>96</v>
      </c>
      <c r="F331" s="185" t="s">
        <v>419</v>
      </c>
      <c r="G331" s="183"/>
      <c r="H331" s="183"/>
      <c r="I331" s="186"/>
      <c r="J331" s="187">
        <f>BK331</f>
        <v>0</v>
      </c>
      <c r="K331" s="183"/>
      <c r="L331" s="188"/>
      <c r="M331" s="189"/>
      <c r="N331" s="190"/>
      <c r="O331" s="190"/>
      <c r="P331" s="191">
        <f>SUM(P332:P337)</f>
        <v>0</v>
      </c>
      <c r="Q331" s="190"/>
      <c r="R331" s="191">
        <f>SUM(R332:R337)</f>
        <v>4.6020399999999997</v>
      </c>
      <c r="S331" s="190"/>
      <c r="T331" s="192">
        <f>SUM(T332:T337)</f>
        <v>0</v>
      </c>
      <c r="U331" s="11"/>
      <c r="V331" s="11"/>
      <c r="W331" s="11"/>
      <c r="X331" s="11"/>
      <c r="Y331" s="11"/>
      <c r="Z331" s="11"/>
      <c r="AA331" s="11"/>
      <c r="AB331" s="11"/>
      <c r="AC331" s="11"/>
      <c r="AD331" s="11"/>
      <c r="AE331" s="11"/>
      <c r="AR331" s="193" t="s">
        <v>148</v>
      </c>
      <c r="AT331" s="194" t="s">
        <v>75</v>
      </c>
      <c r="AU331" s="194" t="s">
        <v>76</v>
      </c>
      <c r="AY331" s="193" t="s">
        <v>149</v>
      </c>
      <c r="BK331" s="195">
        <f>SUM(BK332:BK337)</f>
        <v>0</v>
      </c>
    </row>
    <row r="332" s="2" customFormat="1" ht="16.5" customHeight="1">
      <c r="A332" s="37"/>
      <c r="B332" s="38"/>
      <c r="C332" s="196" t="s">
        <v>511</v>
      </c>
      <c r="D332" s="196" t="s">
        <v>150</v>
      </c>
      <c r="E332" s="197" t="s">
        <v>1009</v>
      </c>
      <c r="F332" s="198" t="s">
        <v>1010</v>
      </c>
      <c r="G332" s="199" t="s">
        <v>178</v>
      </c>
      <c r="H332" s="200">
        <v>2</v>
      </c>
      <c r="I332" s="201"/>
      <c r="J332" s="202">
        <f>ROUND(I332*H332,2)</f>
        <v>0</v>
      </c>
      <c r="K332" s="198" t="s">
        <v>154</v>
      </c>
      <c r="L332" s="43"/>
      <c r="M332" s="203" t="s">
        <v>19</v>
      </c>
      <c r="N332" s="204" t="s">
        <v>47</v>
      </c>
      <c r="O332" s="83"/>
      <c r="P332" s="205">
        <f>O332*H332</f>
        <v>0</v>
      </c>
      <c r="Q332" s="205">
        <v>2.3010199999999998</v>
      </c>
      <c r="R332" s="205">
        <f>Q332*H332</f>
        <v>4.6020399999999997</v>
      </c>
      <c r="S332" s="205">
        <v>0</v>
      </c>
      <c r="T332" s="206">
        <f>S332*H332</f>
        <v>0</v>
      </c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R332" s="207" t="s">
        <v>148</v>
      </c>
      <c r="AT332" s="207" t="s">
        <v>150</v>
      </c>
      <c r="AU332" s="207" t="s">
        <v>14</v>
      </c>
      <c r="AY332" s="16" t="s">
        <v>149</v>
      </c>
      <c r="BE332" s="208">
        <f>IF(N332="základní",J332,0)</f>
        <v>0</v>
      </c>
      <c r="BF332" s="208">
        <f>IF(N332="snížená",J332,0)</f>
        <v>0</v>
      </c>
      <c r="BG332" s="208">
        <f>IF(N332="zákl. přenesená",J332,0)</f>
        <v>0</v>
      </c>
      <c r="BH332" s="208">
        <f>IF(N332="sníž. přenesená",J332,0)</f>
        <v>0</v>
      </c>
      <c r="BI332" s="208">
        <f>IF(N332="nulová",J332,0)</f>
        <v>0</v>
      </c>
      <c r="BJ332" s="16" t="s">
        <v>14</v>
      </c>
      <c r="BK332" s="208">
        <f>ROUND(I332*H332,2)</f>
        <v>0</v>
      </c>
      <c r="BL332" s="16" t="s">
        <v>148</v>
      </c>
      <c r="BM332" s="207" t="s">
        <v>1380</v>
      </c>
    </row>
    <row r="333" s="2" customFormat="1">
      <c r="A333" s="37"/>
      <c r="B333" s="38"/>
      <c r="C333" s="39"/>
      <c r="D333" s="209" t="s">
        <v>156</v>
      </c>
      <c r="E333" s="39"/>
      <c r="F333" s="210" t="s">
        <v>1012</v>
      </c>
      <c r="G333" s="39"/>
      <c r="H333" s="39"/>
      <c r="I333" s="211"/>
      <c r="J333" s="39"/>
      <c r="K333" s="39"/>
      <c r="L333" s="43"/>
      <c r="M333" s="212"/>
      <c r="N333" s="213"/>
      <c r="O333" s="83"/>
      <c r="P333" s="83"/>
      <c r="Q333" s="83"/>
      <c r="R333" s="83"/>
      <c r="S333" s="83"/>
      <c r="T333" s="84"/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T333" s="16" t="s">
        <v>156</v>
      </c>
      <c r="AU333" s="16" t="s">
        <v>14</v>
      </c>
    </row>
    <row r="334" s="2" customFormat="1">
      <c r="A334" s="37"/>
      <c r="B334" s="38"/>
      <c r="C334" s="39"/>
      <c r="D334" s="214" t="s">
        <v>158</v>
      </c>
      <c r="E334" s="39"/>
      <c r="F334" s="215" t="s">
        <v>1013</v>
      </c>
      <c r="G334" s="39"/>
      <c r="H334" s="39"/>
      <c r="I334" s="211"/>
      <c r="J334" s="39"/>
      <c r="K334" s="39"/>
      <c r="L334" s="43"/>
      <c r="M334" s="212"/>
      <c r="N334" s="213"/>
      <c r="O334" s="83"/>
      <c r="P334" s="83"/>
      <c r="Q334" s="83"/>
      <c r="R334" s="83"/>
      <c r="S334" s="83"/>
      <c r="T334" s="84"/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T334" s="16" t="s">
        <v>158</v>
      </c>
      <c r="AU334" s="16" t="s">
        <v>14</v>
      </c>
    </row>
    <row r="335" s="12" customFormat="1">
      <c r="A335" s="12"/>
      <c r="B335" s="216"/>
      <c r="C335" s="217"/>
      <c r="D335" s="209" t="s">
        <v>160</v>
      </c>
      <c r="E335" s="218" t="s">
        <v>19</v>
      </c>
      <c r="F335" s="219" t="s">
        <v>575</v>
      </c>
      <c r="G335" s="217"/>
      <c r="H335" s="218" t="s">
        <v>19</v>
      </c>
      <c r="I335" s="220"/>
      <c r="J335" s="217"/>
      <c r="K335" s="217"/>
      <c r="L335" s="221"/>
      <c r="M335" s="222"/>
      <c r="N335" s="223"/>
      <c r="O335" s="223"/>
      <c r="P335" s="223"/>
      <c r="Q335" s="223"/>
      <c r="R335" s="223"/>
      <c r="S335" s="223"/>
      <c r="T335" s="224"/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T335" s="225" t="s">
        <v>160</v>
      </c>
      <c r="AU335" s="225" t="s">
        <v>14</v>
      </c>
      <c r="AV335" s="12" t="s">
        <v>14</v>
      </c>
      <c r="AW335" s="12" t="s">
        <v>35</v>
      </c>
      <c r="AX335" s="12" t="s">
        <v>76</v>
      </c>
      <c r="AY335" s="225" t="s">
        <v>149</v>
      </c>
    </row>
    <row r="336" s="13" customFormat="1">
      <c r="A336" s="13"/>
      <c r="B336" s="226"/>
      <c r="C336" s="227"/>
      <c r="D336" s="209" t="s">
        <v>160</v>
      </c>
      <c r="E336" s="228" t="s">
        <v>1014</v>
      </c>
      <c r="F336" s="229" t="s">
        <v>1015</v>
      </c>
      <c r="G336" s="227"/>
      <c r="H336" s="230">
        <v>2</v>
      </c>
      <c r="I336" s="231"/>
      <c r="J336" s="227"/>
      <c r="K336" s="227"/>
      <c r="L336" s="232"/>
      <c r="M336" s="233"/>
      <c r="N336" s="234"/>
      <c r="O336" s="234"/>
      <c r="P336" s="234"/>
      <c r="Q336" s="234"/>
      <c r="R336" s="234"/>
      <c r="S336" s="234"/>
      <c r="T336" s="235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36" t="s">
        <v>160</v>
      </c>
      <c r="AU336" s="236" t="s">
        <v>14</v>
      </c>
      <c r="AV336" s="13" t="s">
        <v>96</v>
      </c>
      <c r="AW336" s="13" t="s">
        <v>35</v>
      </c>
      <c r="AX336" s="13" t="s">
        <v>76</v>
      </c>
      <c r="AY336" s="236" t="s">
        <v>149</v>
      </c>
    </row>
    <row r="337" s="13" customFormat="1">
      <c r="A337" s="13"/>
      <c r="B337" s="226"/>
      <c r="C337" s="227"/>
      <c r="D337" s="209" t="s">
        <v>160</v>
      </c>
      <c r="E337" s="228" t="s">
        <v>1016</v>
      </c>
      <c r="F337" s="229" t="s">
        <v>1017</v>
      </c>
      <c r="G337" s="227"/>
      <c r="H337" s="230">
        <v>2</v>
      </c>
      <c r="I337" s="231"/>
      <c r="J337" s="227"/>
      <c r="K337" s="227"/>
      <c r="L337" s="232"/>
      <c r="M337" s="233"/>
      <c r="N337" s="234"/>
      <c r="O337" s="234"/>
      <c r="P337" s="234"/>
      <c r="Q337" s="234"/>
      <c r="R337" s="234"/>
      <c r="S337" s="234"/>
      <c r="T337" s="235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36" t="s">
        <v>160</v>
      </c>
      <c r="AU337" s="236" t="s">
        <v>14</v>
      </c>
      <c r="AV337" s="13" t="s">
        <v>96</v>
      </c>
      <c r="AW337" s="13" t="s">
        <v>35</v>
      </c>
      <c r="AX337" s="13" t="s">
        <v>14</v>
      </c>
      <c r="AY337" s="236" t="s">
        <v>149</v>
      </c>
    </row>
    <row r="338" s="11" customFormat="1" ht="25.92" customHeight="1">
      <c r="A338" s="11"/>
      <c r="B338" s="182"/>
      <c r="C338" s="183"/>
      <c r="D338" s="184" t="s">
        <v>75</v>
      </c>
      <c r="E338" s="185" t="s">
        <v>175</v>
      </c>
      <c r="F338" s="185" t="s">
        <v>443</v>
      </c>
      <c r="G338" s="183"/>
      <c r="H338" s="183"/>
      <c r="I338" s="186"/>
      <c r="J338" s="187">
        <f>BK338</f>
        <v>0</v>
      </c>
      <c r="K338" s="183"/>
      <c r="L338" s="188"/>
      <c r="M338" s="189"/>
      <c r="N338" s="190"/>
      <c r="O338" s="190"/>
      <c r="P338" s="191">
        <f>SUM(P339:P350)</f>
        <v>0</v>
      </c>
      <c r="Q338" s="190"/>
      <c r="R338" s="191">
        <f>SUM(R339:R350)</f>
        <v>20.880399999999998</v>
      </c>
      <c r="S338" s="190"/>
      <c r="T338" s="192">
        <f>SUM(T339:T350)</f>
        <v>0</v>
      </c>
      <c r="U338" s="11"/>
      <c r="V338" s="11"/>
      <c r="W338" s="11"/>
      <c r="X338" s="11"/>
      <c r="Y338" s="11"/>
      <c r="Z338" s="11"/>
      <c r="AA338" s="11"/>
      <c r="AB338" s="11"/>
      <c r="AC338" s="11"/>
      <c r="AD338" s="11"/>
      <c r="AE338" s="11"/>
      <c r="AR338" s="193" t="s">
        <v>148</v>
      </c>
      <c r="AT338" s="194" t="s">
        <v>75</v>
      </c>
      <c r="AU338" s="194" t="s">
        <v>76</v>
      </c>
      <c r="AY338" s="193" t="s">
        <v>149</v>
      </c>
      <c r="BK338" s="195">
        <f>SUM(BK339:BK350)</f>
        <v>0</v>
      </c>
    </row>
    <row r="339" s="2" customFormat="1" ht="16.5" customHeight="1">
      <c r="A339" s="37"/>
      <c r="B339" s="38"/>
      <c r="C339" s="196" t="s">
        <v>518</v>
      </c>
      <c r="D339" s="196" t="s">
        <v>150</v>
      </c>
      <c r="E339" s="197" t="s">
        <v>445</v>
      </c>
      <c r="F339" s="198" t="s">
        <v>446</v>
      </c>
      <c r="G339" s="199" t="s">
        <v>291</v>
      </c>
      <c r="H339" s="200">
        <v>20</v>
      </c>
      <c r="I339" s="201"/>
      <c r="J339" s="202">
        <f>ROUND(I339*H339,2)</f>
        <v>0</v>
      </c>
      <c r="K339" s="198" t="s">
        <v>154</v>
      </c>
      <c r="L339" s="43"/>
      <c r="M339" s="203" t="s">
        <v>19</v>
      </c>
      <c r="N339" s="204" t="s">
        <v>47</v>
      </c>
      <c r="O339" s="83"/>
      <c r="P339" s="205">
        <f>O339*H339</f>
        <v>0</v>
      </c>
      <c r="Q339" s="205">
        <v>0.82326999999999995</v>
      </c>
      <c r="R339" s="205">
        <f>Q339*H339</f>
        <v>16.465399999999999</v>
      </c>
      <c r="S339" s="205">
        <v>0</v>
      </c>
      <c r="T339" s="206">
        <f>S339*H339</f>
        <v>0</v>
      </c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R339" s="207" t="s">
        <v>148</v>
      </c>
      <c r="AT339" s="207" t="s">
        <v>150</v>
      </c>
      <c r="AU339" s="207" t="s">
        <v>14</v>
      </c>
      <c r="AY339" s="16" t="s">
        <v>149</v>
      </c>
      <c r="BE339" s="208">
        <f>IF(N339="základní",J339,0)</f>
        <v>0</v>
      </c>
      <c r="BF339" s="208">
        <f>IF(N339="snížená",J339,0)</f>
        <v>0</v>
      </c>
      <c r="BG339" s="208">
        <f>IF(N339="zákl. přenesená",J339,0)</f>
        <v>0</v>
      </c>
      <c r="BH339" s="208">
        <f>IF(N339="sníž. přenesená",J339,0)</f>
        <v>0</v>
      </c>
      <c r="BI339" s="208">
        <f>IF(N339="nulová",J339,0)</f>
        <v>0</v>
      </c>
      <c r="BJ339" s="16" t="s">
        <v>14</v>
      </c>
      <c r="BK339" s="208">
        <f>ROUND(I339*H339,2)</f>
        <v>0</v>
      </c>
      <c r="BL339" s="16" t="s">
        <v>148</v>
      </c>
      <c r="BM339" s="207" t="s">
        <v>1381</v>
      </c>
    </row>
    <row r="340" s="2" customFormat="1">
      <c r="A340" s="37"/>
      <c r="B340" s="38"/>
      <c r="C340" s="39"/>
      <c r="D340" s="209" t="s">
        <v>156</v>
      </c>
      <c r="E340" s="39"/>
      <c r="F340" s="210" t="s">
        <v>448</v>
      </c>
      <c r="G340" s="39"/>
      <c r="H340" s="39"/>
      <c r="I340" s="211"/>
      <c r="J340" s="39"/>
      <c r="K340" s="39"/>
      <c r="L340" s="43"/>
      <c r="M340" s="212"/>
      <c r="N340" s="213"/>
      <c r="O340" s="83"/>
      <c r="P340" s="83"/>
      <c r="Q340" s="83"/>
      <c r="R340" s="83"/>
      <c r="S340" s="83"/>
      <c r="T340" s="84"/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T340" s="16" t="s">
        <v>156</v>
      </c>
      <c r="AU340" s="16" t="s">
        <v>14</v>
      </c>
    </row>
    <row r="341" s="2" customFormat="1">
      <c r="A341" s="37"/>
      <c r="B341" s="38"/>
      <c r="C341" s="39"/>
      <c r="D341" s="214" t="s">
        <v>158</v>
      </c>
      <c r="E341" s="39"/>
      <c r="F341" s="215" t="s">
        <v>449</v>
      </c>
      <c r="G341" s="39"/>
      <c r="H341" s="39"/>
      <c r="I341" s="211"/>
      <c r="J341" s="39"/>
      <c r="K341" s="39"/>
      <c r="L341" s="43"/>
      <c r="M341" s="212"/>
      <c r="N341" s="213"/>
      <c r="O341" s="83"/>
      <c r="P341" s="83"/>
      <c r="Q341" s="83"/>
      <c r="R341" s="83"/>
      <c r="S341" s="83"/>
      <c r="T341" s="84"/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T341" s="16" t="s">
        <v>158</v>
      </c>
      <c r="AU341" s="16" t="s">
        <v>14</v>
      </c>
    </row>
    <row r="342" s="12" customFormat="1">
      <c r="A342" s="12"/>
      <c r="B342" s="216"/>
      <c r="C342" s="217"/>
      <c r="D342" s="209" t="s">
        <v>160</v>
      </c>
      <c r="E342" s="218" t="s">
        <v>19</v>
      </c>
      <c r="F342" s="219" t="s">
        <v>575</v>
      </c>
      <c r="G342" s="217"/>
      <c r="H342" s="218" t="s">
        <v>19</v>
      </c>
      <c r="I342" s="220"/>
      <c r="J342" s="217"/>
      <c r="K342" s="217"/>
      <c r="L342" s="221"/>
      <c r="M342" s="222"/>
      <c r="N342" s="223"/>
      <c r="O342" s="223"/>
      <c r="P342" s="223"/>
      <c r="Q342" s="223"/>
      <c r="R342" s="223"/>
      <c r="S342" s="223"/>
      <c r="T342" s="224"/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T342" s="225" t="s">
        <v>160</v>
      </c>
      <c r="AU342" s="225" t="s">
        <v>14</v>
      </c>
      <c r="AV342" s="12" t="s">
        <v>14</v>
      </c>
      <c r="AW342" s="12" t="s">
        <v>35</v>
      </c>
      <c r="AX342" s="12" t="s">
        <v>76</v>
      </c>
      <c r="AY342" s="225" t="s">
        <v>149</v>
      </c>
    </row>
    <row r="343" s="13" customFormat="1">
      <c r="A343" s="13"/>
      <c r="B343" s="226"/>
      <c r="C343" s="227"/>
      <c r="D343" s="209" t="s">
        <v>160</v>
      </c>
      <c r="E343" s="228" t="s">
        <v>451</v>
      </c>
      <c r="F343" s="229" t="s">
        <v>1019</v>
      </c>
      <c r="G343" s="227"/>
      <c r="H343" s="230">
        <v>20</v>
      </c>
      <c r="I343" s="231"/>
      <c r="J343" s="227"/>
      <c r="K343" s="227"/>
      <c r="L343" s="232"/>
      <c r="M343" s="233"/>
      <c r="N343" s="234"/>
      <c r="O343" s="234"/>
      <c r="P343" s="234"/>
      <c r="Q343" s="234"/>
      <c r="R343" s="234"/>
      <c r="S343" s="234"/>
      <c r="T343" s="235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36" t="s">
        <v>160</v>
      </c>
      <c r="AU343" s="236" t="s">
        <v>14</v>
      </c>
      <c r="AV343" s="13" t="s">
        <v>96</v>
      </c>
      <c r="AW343" s="13" t="s">
        <v>35</v>
      </c>
      <c r="AX343" s="13" t="s">
        <v>76</v>
      </c>
      <c r="AY343" s="236" t="s">
        <v>149</v>
      </c>
    </row>
    <row r="344" s="13" customFormat="1">
      <c r="A344" s="13"/>
      <c r="B344" s="226"/>
      <c r="C344" s="227"/>
      <c r="D344" s="209" t="s">
        <v>160</v>
      </c>
      <c r="E344" s="228" t="s">
        <v>453</v>
      </c>
      <c r="F344" s="229" t="s">
        <v>454</v>
      </c>
      <c r="G344" s="227"/>
      <c r="H344" s="230">
        <v>20</v>
      </c>
      <c r="I344" s="231"/>
      <c r="J344" s="227"/>
      <c r="K344" s="227"/>
      <c r="L344" s="232"/>
      <c r="M344" s="233"/>
      <c r="N344" s="234"/>
      <c r="O344" s="234"/>
      <c r="P344" s="234"/>
      <c r="Q344" s="234"/>
      <c r="R344" s="234"/>
      <c r="S344" s="234"/>
      <c r="T344" s="235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36" t="s">
        <v>160</v>
      </c>
      <c r="AU344" s="236" t="s">
        <v>14</v>
      </c>
      <c r="AV344" s="13" t="s">
        <v>96</v>
      </c>
      <c r="AW344" s="13" t="s">
        <v>35</v>
      </c>
      <c r="AX344" s="13" t="s">
        <v>14</v>
      </c>
      <c r="AY344" s="236" t="s">
        <v>149</v>
      </c>
    </row>
    <row r="345" s="2" customFormat="1" ht="16.5" customHeight="1">
      <c r="A345" s="37"/>
      <c r="B345" s="38"/>
      <c r="C345" s="237" t="s">
        <v>528</v>
      </c>
      <c r="D345" s="237" t="s">
        <v>281</v>
      </c>
      <c r="E345" s="238" t="s">
        <v>456</v>
      </c>
      <c r="F345" s="239" t="s">
        <v>457</v>
      </c>
      <c r="G345" s="240" t="s">
        <v>284</v>
      </c>
      <c r="H345" s="241">
        <v>4.415</v>
      </c>
      <c r="I345" s="242"/>
      <c r="J345" s="243">
        <f>ROUND(I345*H345,2)</f>
        <v>0</v>
      </c>
      <c r="K345" s="239" t="s">
        <v>154</v>
      </c>
      <c r="L345" s="244"/>
      <c r="M345" s="245" t="s">
        <v>19</v>
      </c>
      <c r="N345" s="246" t="s">
        <v>47</v>
      </c>
      <c r="O345" s="83"/>
      <c r="P345" s="205">
        <f>O345*H345</f>
        <v>0</v>
      </c>
      <c r="Q345" s="205">
        <v>1</v>
      </c>
      <c r="R345" s="205">
        <f>Q345*H345</f>
        <v>4.415</v>
      </c>
      <c r="S345" s="205">
        <v>0</v>
      </c>
      <c r="T345" s="206">
        <f>S345*H345</f>
        <v>0</v>
      </c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R345" s="207" t="s">
        <v>222</v>
      </c>
      <c r="AT345" s="207" t="s">
        <v>281</v>
      </c>
      <c r="AU345" s="207" t="s">
        <v>14</v>
      </c>
      <c r="AY345" s="16" t="s">
        <v>149</v>
      </c>
      <c r="BE345" s="208">
        <f>IF(N345="základní",J345,0)</f>
        <v>0</v>
      </c>
      <c r="BF345" s="208">
        <f>IF(N345="snížená",J345,0)</f>
        <v>0</v>
      </c>
      <c r="BG345" s="208">
        <f>IF(N345="zákl. přenesená",J345,0)</f>
        <v>0</v>
      </c>
      <c r="BH345" s="208">
        <f>IF(N345="sníž. přenesená",J345,0)</f>
        <v>0</v>
      </c>
      <c r="BI345" s="208">
        <f>IF(N345="nulová",J345,0)</f>
        <v>0</v>
      </c>
      <c r="BJ345" s="16" t="s">
        <v>14</v>
      </c>
      <c r="BK345" s="208">
        <f>ROUND(I345*H345,2)</f>
        <v>0</v>
      </c>
      <c r="BL345" s="16" t="s">
        <v>148</v>
      </c>
      <c r="BM345" s="207" t="s">
        <v>1382</v>
      </c>
    </row>
    <row r="346" s="2" customFormat="1">
      <c r="A346" s="37"/>
      <c r="B346" s="38"/>
      <c r="C346" s="39"/>
      <c r="D346" s="209" t="s">
        <v>156</v>
      </c>
      <c r="E346" s="39"/>
      <c r="F346" s="210" t="s">
        <v>457</v>
      </c>
      <c r="G346" s="39"/>
      <c r="H346" s="39"/>
      <c r="I346" s="211"/>
      <c r="J346" s="39"/>
      <c r="K346" s="39"/>
      <c r="L346" s="43"/>
      <c r="M346" s="212"/>
      <c r="N346" s="213"/>
      <c r="O346" s="83"/>
      <c r="P346" s="83"/>
      <c r="Q346" s="83"/>
      <c r="R346" s="83"/>
      <c r="S346" s="83"/>
      <c r="T346" s="84"/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T346" s="16" t="s">
        <v>156</v>
      </c>
      <c r="AU346" s="16" t="s">
        <v>14</v>
      </c>
    </row>
    <row r="347" s="12" customFormat="1">
      <c r="A347" s="12"/>
      <c r="B347" s="216"/>
      <c r="C347" s="217"/>
      <c r="D347" s="209" t="s">
        <v>160</v>
      </c>
      <c r="E347" s="218" t="s">
        <v>19</v>
      </c>
      <c r="F347" s="219" t="s">
        <v>575</v>
      </c>
      <c r="G347" s="217"/>
      <c r="H347" s="218" t="s">
        <v>19</v>
      </c>
      <c r="I347" s="220"/>
      <c r="J347" s="217"/>
      <c r="K347" s="217"/>
      <c r="L347" s="221"/>
      <c r="M347" s="222"/>
      <c r="N347" s="223"/>
      <c r="O347" s="223"/>
      <c r="P347" s="223"/>
      <c r="Q347" s="223"/>
      <c r="R347" s="223"/>
      <c r="S347" s="223"/>
      <c r="T347" s="224"/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T347" s="225" t="s">
        <v>160</v>
      </c>
      <c r="AU347" s="225" t="s">
        <v>14</v>
      </c>
      <c r="AV347" s="12" t="s">
        <v>14</v>
      </c>
      <c r="AW347" s="12" t="s">
        <v>35</v>
      </c>
      <c r="AX347" s="12" t="s">
        <v>76</v>
      </c>
      <c r="AY347" s="225" t="s">
        <v>149</v>
      </c>
    </row>
    <row r="348" s="13" customFormat="1">
      <c r="A348" s="13"/>
      <c r="B348" s="226"/>
      <c r="C348" s="227"/>
      <c r="D348" s="209" t="s">
        <v>160</v>
      </c>
      <c r="E348" s="228" t="s">
        <v>686</v>
      </c>
      <c r="F348" s="229" t="s">
        <v>1021</v>
      </c>
      <c r="G348" s="227"/>
      <c r="H348" s="230">
        <v>4.2050000000000001</v>
      </c>
      <c r="I348" s="231"/>
      <c r="J348" s="227"/>
      <c r="K348" s="227"/>
      <c r="L348" s="232"/>
      <c r="M348" s="233"/>
      <c r="N348" s="234"/>
      <c r="O348" s="234"/>
      <c r="P348" s="234"/>
      <c r="Q348" s="234"/>
      <c r="R348" s="234"/>
      <c r="S348" s="234"/>
      <c r="T348" s="235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36" t="s">
        <v>160</v>
      </c>
      <c r="AU348" s="236" t="s">
        <v>14</v>
      </c>
      <c r="AV348" s="13" t="s">
        <v>96</v>
      </c>
      <c r="AW348" s="13" t="s">
        <v>35</v>
      </c>
      <c r="AX348" s="13" t="s">
        <v>76</v>
      </c>
      <c r="AY348" s="236" t="s">
        <v>149</v>
      </c>
    </row>
    <row r="349" s="13" customFormat="1">
      <c r="A349" s="13"/>
      <c r="B349" s="226"/>
      <c r="C349" s="227"/>
      <c r="D349" s="209" t="s">
        <v>160</v>
      </c>
      <c r="E349" s="228" t="s">
        <v>115</v>
      </c>
      <c r="F349" s="229" t="s">
        <v>688</v>
      </c>
      <c r="G349" s="227"/>
      <c r="H349" s="230">
        <v>4.2050000000000001</v>
      </c>
      <c r="I349" s="231"/>
      <c r="J349" s="227"/>
      <c r="K349" s="227"/>
      <c r="L349" s="232"/>
      <c r="M349" s="233"/>
      <c r="N349" s="234"/>
      <c r="O349" s="234"/>
      <c r="P349" s="234"/>
      <c r="Q349" s="234"/>
      <c r="R349" s="234"/>
      <c r="S349" s="234"/>
      <c r="T349" s="235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36" t="s">
        <v>160</v>
      </c>
      <c r="AU349" s="236" t="s">
        <v>14</v>
      </c>
      <c r="AV349" s="13" t="s">
        <v>96</v>
      </c>
      <c r="AW349" s="13" t="s">
        <v>35</v>
      </c>
      <c r="AX349" s="13" t="s">
        <v>76</v>
      </c>
      <c r="AY349" s="236" t="s">
        <v>149</v>
      </c>
    </row>
    <row r="350" s="13" customFormat="1">
      <c r="A350" s="13"/>
      <c r="B350" s="226"/>
      <c r="C350" s="227"/>
      <c r="D350" s="209" t="s">
        <v>160</v>
      </c>
      <c r="E350" s="228" t="s">
        <v>462</v>
      </c>
      <c r="F350" s="229" t="s">
        <v>1022</v>
      </c>
      <c r="G350" s="227"/>
      <c r="H350" s="230">
        <v>4.415</v>
      </c>
      <c r="I350" s="231"/>
      <c r="J350" s="227"/>
      <c r="K350" s="227"/>
      <c r="L350" s="232"/>
      <c r="M350" s="233"/>
      <c r="N350" s="234"/>
      <c r="O350" s="234"/>
      <c r="P350" s="234"/>
      <c r="Q350" s="234"/>
      <c r="R350" s="234"/>
      <c r="S350" s="234"/>
      <c r="T350" s="235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36" t="s">
        <v>160</v>
      </c>
      <c r="AU350" s="236" t="s">
        <v>14</v>
      </c>
      <c r="AV350" s="13" t="s">
        <v>96</v>
      </c>
      <c r="AW350" s="13" t="s">
        <v>35</v>
      </c>
      <c r="AX350" s="13" t="s">
        <v>14</v>
      </c>
      <c r="AY350" s="236" t="s">
        <v>149</v>
      </c>
    </row>
    <row r="351" s="11" customFormat="1" ht="25.92" customHeight="1">
      <c r="A351" s="11"/>
      <c r="B351" s="182"/>
      <c r="C351" s="183"/>
      <c r="D351" s="184" t="s">
        <v>75</v>
      </c>
      <c r="E351" s="185" t="s">
        <v>199</v>
      </c>
      <c r="F351" s="185" t="s">
        <v>501</v>
      </c>
      <c r="G351" s="183"/>
      <c r="H351" s="183"/>
      <c r="I351" s="186"/>
      <c r="J351" s="187">
        <f>BK351</f>
        <v>0</v>
      </c>
      <c r="K351" s="183"/>
      <c r="L351" s="188"/>
      <c r="M351" s="189"/>
      <c r="N351" s="190"/>
      <c r="O351" s="190"/>
      <c r="P351" s="191">
        <f>SUM(P352:P403)</f>
        <v>0</v>
      </c>
      <c r="Q351" s="190"/>
      <c r="R351" s="191">
        <f>SUM(R352:R403)</f>
        <v>2087.2148400000001</v>
      </c>
      <c r="S351" s="190"/>
      <c r="T351" s="192">
        <f>SUM(T352:T403)</f>
        <v>0</v>
      </c>
      <c r="U351" s="11"/>
      <c r="V351" s="11"/>
      <c r="W351" s="11"/>
      <c r="X351" s="11"/>
      <c r="Y351" s="11"/>
      <c r="Z351" s="11"/>
      <c r="AA351" s="11"/>
      <c r="AB351" s="11"/>
      <c r="AC351" s="11"/>
      <c r="AD351" s="11"/>
      <c r="AE351" s="11"/>
      <c r="AR351" s="193" t="s">
        <v>148</v>
      </c>
      <c r="AT351" s="194" t="s">
        <v>75</v>
      </c>
      <c r="AU351" s="194" t="s">
        <v>76</v>
      </c>
      <c r="AY351" s="193" t="s">
        <v>149</v>
      </c>
      <c r="BK351" s="195">
        <f>SUM(BK352:BK403)</f>
        <v>0</v>
      </c>
    </row>
    <row r="352" s="2" customFormat="1" ht="24.15" customHeight="1">
      <c r="A352" s="37"/>
      <c r="B352" s="38"/>
      <c r="C352" s="196" t="s">
        <v>538</v>
      </c>
      <c r="D352" s="196" t="s">
        <v>150</v>
      </c>
      <c r="E352" s="197" t="s">
        <v>503</v>
      </c>
      <c r="F352" s="198" t="s">
        <v>504</v>
      </c>
      <c r="G352" s="199" t="s">
        <v>291</v>
      </c>
      <c r="H352" s="200">
        <v>2583.4000000000001</v>
      </c>
      <c r="I352" s="201"/>
      <c r="J352" s="202">
        <f>ROUND(I352*H352,2)</f>
        <v>0</v>
      </c>
      <c r="K352" s="198" t="s">
        <v>154</v>
      </c>
      <c r="L352" s="43"/>
      <c r="M352" s="203" t="s">
        <v>19</v>
      </c>
      <c r="N352" s="204" t="s">
        <v>47</v>
      </c>
      <c r="O352" s="83"/>
      <c r="P352" s="205">
        <f>O352*H352</f>
        <v>0</v>
      </c>
      <c r="Q352" s="205">
        <v>0</v>
      </c>
      <c r="R352" s="205">
        <f>Q352*H352</f>
        <v>0</v>
      </c>
      <c r="S352" s="205">
        <v>0</v>
      </c>
      <c r="T352" s="206">
        <f>S352*H352</f>
        <v>0</v>
      </c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R352" s="207" t="s">
        <v>148</v>
      </c>
      <c r="AT352" s="207" t="s">
        <v>150</v>
      </c>
      <c r="AU352" s="207" t="s">
        <v>14</v>
      </c>
      <c r="AY352" s="16" t="s">
        <v>149</v>
      </c>
      <c r="BE352" s="208">
        <f>IF(N352="základní",J352,0)</f>
        <v>0</v>
      </c>
      <c r="BF352" s="208">
        <f>IF(N352="snížená",J352,0)</f>
        <v>0</v>
      </c>
      <c r="BG352" s="208">
        <f>IF(N352="zákl. přenesená",J352,0)</f>
        <v>0</v>
      </c>
      <c r="BH352" s="208">
        <f>IF(N352="sníž. přenesená",J352,0)</f>
        <v>0</v>
      </c>
      <c r="BI352" s="208">
        <f>IF(N352="nulová",J352,0)</f>
        <v>0</v>
      </c>
      <c r="BJ352" s="16" t="s">
        <v>14</v>
      </c>
      <c r="BK352" s="208">
        <f>ROUND(I352*H352,2)</f>
        <v>0</v>
      </c>
      <c r="BL352" s="16" t="s">
        <v>148</v>
      </c>
      <c r="BM352" s="207" t="s">
        <v>1383</v>
      </c>
    </row>
    <row r="353" s="2" customFormat="1">
      <c r="A353" s="37"/>
      <c r="B353" s="38"/>
      <c r="C353" s="39"/>
      <c r="D353" s="209" t="s">
        <v>156</v>
      </c>
      <c r="E353" s="39"/>
      <c r="F353" s="210" t="s">
        <v>506</v>
      </c>
      <c r="G353" s="39"/>
      <c r="H353" s="39"/>
      <c r="I353" s="211"/>
      <c r="J353" s="39"/>
      <c r="K353" s="39"/>
      <c r="L353" s="43"/>
      <c r="M353" s="212"/>
      <c r="N353" s="213"/>
      <c r="O353" s="83"/>
      <c r="P353" s="83"/>
      <c r="Q353" s="83"/>
      <c r="R353" s="83"/>
      <c r="S353" s="83"/>
      <c r="T353" s="84"/>
      <c r="U353" s="37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  <c r="AT353" s="16" t="s">
        <v>156</v>
      </c>
      <c r="AU353" s="16" t="s">
        <v>14</v>
      </c>
    </row>
    <row r="354" s="2" customFormat="1">
      <c r="A354" s="37"/>
      <c r="B354" s="38"/>
      <c r="C354" s="39"/>
      <c r="D354" s="214" t="s">
        <v>158</v>
      </c>
      <c r="E354" s="39"/>
      <c r="F354" s="215" t="s">
        <v>507</v>
      </c>
      <c r="G354" s="39"/>
      <c r="H354" s="39"/>
      <c r="I354" s="211"/>
      <c r="J354" s="39"/>
      <c r="K354" s="39"/>
      <c r="L354" s="43"/>
      <c r="M354" s="212"/>
      <c r="N354" s="213"/>
      <c r="O354" s="83"/>
      <c r="P354" s="83"/>
      <c r="Q354" s="83"/>
      <c r="R354" s="83"/>
      <c r="S354" s="83"/>
      <c r="T354" s="84"/>
      <c r="U354" s="37"/>
      <c r="V354" s="37"/>
      <c r="W354" s="37"/>
      <c r="X354" s="37"/>
      <c r="Y354" s="37"/>
      <c r="Z354" s="37"/>
      <c r="AA354" s="37"/>
      <c r="AB354" s="37"/>
      <c r="AC354" s="37"/>
      <c r="AD354" s="37"/>
      <c r="AE354" s="37"/>
      <c r="AT354" s="16" t="s">
        <v>158</v>
      </c>
      <c r="AU354" s="16" t="s">
        <v>14</v>
      </c>
    </row>
    <row r="355" s="12" customFormat="1">
      <c r="A355" s="12"/>
      <c r="B355" s="216"/>
      <c r="C355" s="217"/>
      <c r="D355" s="209" t="s">
        <v>160</v>
      </c>
      <c r="E355" s="218" t="s">
        <v>19</v>
      </c>
      <c r="F355" s="219" t="s">
        <v>575</v>
      </c>
      <c r="G355" s="217"/>
      <c r="H355" s="218" t="s">
        <v>19</v>
      </c>
      <c r="I355" s="220"/>
      <c r="J355" s="217"/>
      <c r="K355" s="217"/>
      <c r="L355" s="221"/>
      <c r="M355" s="222"/>
      <c r="N355" s="223"/>
      <c r="O355" s="223"/>
      <c r="P355" s="223"/>
      <c r="Q355" s="223"/>
      <c r="R355" s="223"/>
      <c r="S355" s="223"/>
      <c r="T355" s="224"/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T355" s="225" t="s">
        <v>160</v>
      </c>
      <c r="AU355" s="225" t="s">
        <v>14</v>
      </c>
      <c r="AV355" s="12" t="s">
        <v>14</v>
      </c>
      <c r="AW355" s="12" t="s">
        <v>35</v>
      </c>
      <c r="AX355" s="12" t="s">
        <v>76</v>
      </c>
      <c r="AY355" s="225" t="s">
        <v>149</v>
      </c>
    </row>
    <row r="356" s="13" customFormat="1">
      <c r="A356" s="13"/>
      <c r="B356" s="226"/>
      <c r="C356" s="227"/>
      <c r="D356" s="209" t="s">
        <v>160</v>
      </c>
      <c r="E356" s="228" t="s">
        <v>695</v>
      </c>
      <c r="F356" s="229" t="s">
        <v>1365</v>
      </c>
      <c r="G356" s="227"/>
      <c r="H356" s="230">
        <v>2583.4000000000001</v>
      </c>
      <c r="I356" s="231"/>
      <c r="J356" s="227"/>
      <c r="K356" s="227"/>
      <c r="L356" s="232"/>
      <c r="M356" s="233"/>
      <c r="N356" s="234"/>
      <c r="O356" s="234"/>
      <c r="P356" s="234"/>
      <c r="Q356" s="234"/>
      <c r="R356" s="234"/>
      <c r="S356" s="234"/>
      <c r="T356" s="235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36" t="s">
        <v>160</v>
      </c>
      <c r="AU356" s="236" t="s">
        <v>14</v>
      </c>
      <c r="AV356" s="13" t="s">
        <v>96</v>
      </c>
      <c r="AW356" s="13" t="s">
        <v>35</v>
      </c>
      <c r="AX356" s="13" t="s">
        <v>76</v>
      </c>
      <c r="AY356" s="236" t="s">
        <v>149</v>
      </c>
    </row>
    <row r="357" s="13" customFormat="1">
      <c r="A357" s="13"/>
      <c r="B357" s="226"/>
      <c r="C357" s="227"/>
      <c r="D357" s="209" t="s">
        <v>160</v>
      </c>
      <c r="E357" s="228" t="s">
        <v>697</v>
      </c>
      <c r="F357" s="229" t="s">
        <v>698</v>
      </c>
      <c r="G357" s="227"/>
      <c r="H357" s="230">
        <v>2583.4000000000001</v>
      </c>
      <c r="I357" s="231"/>
      <c r="J357" s="227"/>
      <c r="K357" s="227"/>
      <c r="L357" s="232"/>
      <c r="M357" s="233"/>
      <c r="N357" s="234"/>
      <c r="O357" s="234"/>
      <c r="P357" s="234"/>
      <c r="Q357" s="234"/>
      <c r="R357" s="234"/>
      <c r="S357" s="234"/>
      <c r="T357" s="235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36" t="s">
        <v>160</v>
      </c>
      <c r="AU357" s="236" t="s">
        <v>14</v>
      </c>
      <c r="AV357" s="13" t="s">
        <v>96</v>
      </c>
      <c r="AW357" s="13" t="s">
        <v>35</v>
      </c>
      <c r="AX357" s="13" t="s">
        <v>14</v>
      </c>
      <c r="AY357" s="236" t="s">
        <v>149</v>
      </c>
    </row>
    <row r="358" s="2" customFormat="1" ht="16.5" customHeight="1">
      <c r="A358" s="37"/>
      <c r="B358" s="38"/>
      <c r="C358" s="237" t="s">
        <v>548</v>
      </c>
      <c r="D358" s="237" t="s">
        <v>281</v>
      </c>
      <c r="E358" s="238" t="s">
        <v>512</v>
      </c>
      <c r="F358" s="239" t="s">
        <v>513</v>
      </c>
      <c r="G358" s="240" t="s">
        <v>284</v>
      </c>
      <c r="H358" s="241">
        <v>51.151000000000003</v>
      </c>
      <c r="I358" s="242"/>
      <c r="J358" s="243">
        <f>ROUND(I358*H358,2)</f>
        <v>0</v>
      </c>
      <c r="K358" s="239" t="s">
        <v>154</v>
      </c>
      <c r="L358" s="244"/>
      <c r="M358" s="245" t="s">
        <v>19</v>
      </c>
      <c r="N358" s="246" t="s">
        <v>47</v>
      </c>
      <c r="O358" s="83"/>
      <c r="P358" s="205">
        <f>O358*H358</f>
        <v>0</v>
      </c>
      <c r="Q358" s="205">
        <v>1</v>
      </c>
      <c r="R358" s="205">
        <f>Q358*H358</f>
        <v>51.151000000000003</v>
      </c>
      <c r="S358" s="205">
        <v>0</v>
      </c>
      <c r="T358" s="206">
        <f>S358*H358</f>
        <v>0</v>
      </c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  <c r="AR358" s="207" t="s">
        <v>222</v>
      </c>
      <c r="AT358" s="207" t="s">
        <v>281</v>
      </c>
      <c r="AU358" s="207" t="s">
        <v>14</v>
      </c>
      <c r="AY358" s="16" t="s">
        <v>149</v>
      </c>
      <c r="BE358" s="208">
        <f>IF(N358="základní",J358,0)</f>
        <v>0</v>
      </c>
      <c r="BF358" s="208">
        <f>IF(N358="snížená",J358,0)</f>
        <v>0</v>
      </c>
      <c r="BG358" s="208">
        <f>IF(N358="zákl. přenesená",J358,0)</f>
        <v>0</v>
      </c>
      <c r="BH358" s="208">
        <f>IF(N358="sníž. přenesená",J358,0)</f>
        <v>0</v>
      </c>
      <c r="BI358" s="208">
        <f>IF(N358="nulová",J358,0)</f>
        <v>0</v>
      </c>
      <c r="BJ358" s="16" t="s">
        <v>14</v>
      </c>
      <c r="BK358" s="208">
        <f>ROUND(I358*H358,2)</f>
        <v>0</v>
      </c>
      <c r="BL358" s="16" t="s">
        <v>148</v>
      </c>
      <c r="BM358" s="207" t="s">
        <v>1384</v>
      </c>
    </row>
    <row r="359" s="2" customFormat="1">
      <c r="A359" s="37"/>
      <c r="B359" s="38"/>
      <c r="C359" s="39"/>
      <c r="D359" s="209" t="s">
        <v>156</v>
      </c>
      <c r="E359" s="39"/>
      <c r="F359" s="210" t="s">
        <v>513</v>
      </c>
      <c r="G359" s="39"/>
      <c r="H359" s="39"/>
      <c r="I359" s="211"/>
      <c r="J359" s="39"/>
      <c r="K359" s="39"/>
      <c r="L359" s="43"/>
      <c r="M359" s="212"/>
      <c r="N359" s="213"/>
      <c r="O359" s="83"/>
      <c r="P359" s="83"/>
      <c r="Q359" s="83"/>
      <c r="R359" s="83"/>
      <c r="S359" s="83"/>
      <c r="T359" s="84"/>
      <c r="U359" s="37"/>
      <c r="V359" s="37"/>
      <c r="W359" s="37"/>
      <c r="X359" s="37"/>
      <c r="Y359" s="37"/>
      <c r="Z359" s="37"/>
      <c r="AA359" s="37"/>
      <c r="AB359" s="37"/>
      <c r="AC359" s="37"/>
      <c r="AD359" s="37"/>
      <c r="AE359" s="37"/>
      <c r="AT359" s="16" t="s">
        <v>156</v>
      </c>
      <c r="AU359" s="16" t="s">
        <v>14</v>
      </c>
    </row>
    <row r="360" s="12" customFormat="1">
      <c r="A360" s="12"/>
      <c r="B360" s="216"/>
      <c r="C360" s="217"/>
      <c r="D360" s="209" t="s">
        <v>160</v>
      </c>
      <c r="E360" s="218" t="s">
        <v>19</v>
      </c>
      <c r="F360" s="219" t="s">
        <v>575</v>
      </c>
      <c r="G360" s="217"/>
      <c r="H360" s="218" t="s">
        <v>19</v>
      </c>
      <c r="I360" s="220"/>
      <c r="J360" s="217"/>
      <c r="K360" s="217"/>
      <c r="L360" s="221"/>
      <c r="M360" s="222"/>
      <c r="N360" s="223"/>
      <c r="O360" s="223"/>
      <c r="P360" s="223"/>
      <c r="Q360" s="223"/>
      <c r="R360" s="223"/>
      <c r="S360" s="223"/>
      <c r="T360" s="224"/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T360" s="225" t="s">
        <v>160</v>
      </c>
      <c r="AU360" s="225" t="s">
        <v>14</v>
      </c>
      <c r="AV360" s="12" t="s">
        <v>14</v>
      </c>
      <c r="AW360" s="12" t="s">
        <v>35</v>
      </c>
      <c r="AX360" s="12" t="s">
        <v>76</v>
      </c>
      <c r="AY360" s="225" t="s">
        <v>149</v>
      </c>
    </row>
    <row r="361" s="13" customFormat="1">
      <c r="A361" s="13"/>
      <c r="B361" s="226"/>
      <c r="C361" s="227"/>
      <c r="D361" s="209" t="s">
        <v>160</v>
      </c>
      <c r="E361" s="228" t="s">
        <v>1106</v>
      </c>
      <c r="F361" s="229" t="s">
        <v>1385</v>
      </c>
      <c r="G361" s="227"/>
      <c r="H361" s="230">
        <v>51.151000000000003</v>
      </c>
      <c r="I361" s="231"/>
      <c r="J361" s="227"/>
      <c r="K361" s="227"/>
      <c r="L361" s="232"/>
      <c r="M361" s="233"/>
      <c r="N361" s="234"/>
      <c r="O361" s="234"/>
      <c r="P361" s="234"/>
      <c r="Q361" s="234"/>
      <c r="R361" s="234"/>
      <c r="S361" s="234"/>
      <c r="T361" s="235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36" t="s">
        <v>160</v>
      </c>
      <c r="AU361" s="236" t="s">
        <v>14</v>
      </c>
      <c r="AV361" s="13" t="s">
        <v>96</v>
      </c>
      <c r="AW361" s="13" t="s">
        <v>35</v>
      </c>
      <c r="AX361" s="13" t="s">
        <v>76</v>
      </c>
      <c r="AY361" s="236" t="s">
        <v>149</v>
      </c>
    </row>
    <row r="362" s="13" customFormat="1">
      <c r="A362" s="13"/>
      <c r="B362" s="226"/>
      <c r="C362" s="227"/>
      <c r="D362" s="209" t="s">
        <v>160</v>
      </c>
      <c r="E362" s="228" t="s">
        <v>1108</v>
      </c>
      <c r="F362" s="229" t="s">
        <v>1109</v>
      </c>
      <c r="G362" s="227"/>
      <c r="H362" s="230">
        <v>51.151000000000003</v>
      </c>
      <c r="I362" s="231"/>
      <c r="J362" s="227"/>
      <c r="K362" s="227"/>
      <c r="L362" s="232"/>
      <c r="M362" s="233"/>
      <c r="N362" s="234"/>
      <c r="O362" s="234"/>
      <c r="P362" s="234"/>
      <c r="Q362" s="234"/>
      <c r="R362" s="234"/>
      <c r="S362" s="234"/>
      <c r="T362" s="235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36" t="s">
        <v>160</v>
      </c>
      <c r="AU362" s="236" t="s">
        <v>14</v>
      </c>
      <c r="AV362" s="13" t="s">
        <v>96</v>
      </c>
      <c r="AW362" s="13" t="s">
        <v>35</v>
      </c>
      <c r="AX362" s="13" t="s">
        <v>14</v>
      </c>
      <c r="AY362" s="236" t="s">
        <v>149</v>
      </c>
    </row>
    <row r="363" s="2" customFormat="1" ht="16.5" customHeight="1">
      <c r="A363" s="37"/>
      <c r="B363" s="38"/>
      <c r="C363" s="196" t="s">
        <v>558</v>
      </c>
      <c r="D363" s="196" t="s">
        <v>150</v>
      </c>
      <c r="E363" s="197" t="s">
        <v>519</v>
      </c>
      <c r="F363" s="198" t="s">
        <v>520</v>
      </c>
      <c r="G363" s="199" t="s">
        <v>291</v>
      </c>
      <c r="H363" s="200">
        <v>2583.4000000000001</v>
      </c>
      <c r="I363" s="201"/>
      <c r="J363" s="202">
        <f>ROUND(I363*H363,2)</f>
        <v>0</v>
      </c>
      <c r="K363" s="198" t="s">
        <v>154</v>
      </c>
      <c r="L363" s="43"/>
      <c r="M363" s="203" t="s">
        <v>19</v>
      </c>
      <c r="N363" s="204" t="s">
        <v>47</v>
      </c>
      <c r="O363" s="83"/>
      <c r="P363" s="205">
        <f>O363*H363</f>
        <v>0</v>
      </c>
      <c r="Q363" s="205">
        <v>0.36834</v>
      </c>
      <c r="R363" s="205">
        <f>Q363*H363</f>
        <v>951.56955600000003</v>
      </c>
      <c r="S363" s="205">
        <v>0</v>
      </c>
      <c r="T363" s="206">
        <f>S363*H363</f>
        <v>0</v>
      </c>
      <c r="U363" s="37"/>
      <c r="V363" s="37"/>
      <c r="W363" s="37"/>
      <c r="X363" s="37"/>
      <c r="Y363" s="37"/>
      <c r="Z363" s="37"/>
      <c r="AA363" s="37"/>
      <c r="AB363" s="37"/>
      <c r="AC363" s="37"/>
      <c r="AD363" s="37"/>
      <c r="AE363" s="37"/>
      <c r="AR363" s="207" t="s">
        <v>148</v>
      </c>
      <c r="AT363" s="207" t="s">
        <v>150</v>
      </c>
      <c r="AU363" s="207" t="s">
        <v>14</v>
      </c>
      <c r="AY363" s="16" t="s">
        <v>149</v>
      </c>
      <c r="BE363" s="208">
        <f>IF(N363="základní",J363,0)</f>
        <v>0</v>
      </c>
      <c r="BF363" s="208">
        <f>IF(N363="snížená",J363,0)</f>
        <v>0</v>
      </c>
      <c r="BG363" s="208">
        <f>IF(N363="zákl. přenesená",J363,0)</f>
        <v>0</v>
      </c>
      <c r="BH363" s="208">
        <f>IF(N363="sníž. přenesená",J363,0)</f>
        <v>0</v>
      </c>
      <c r="BI363" s="208">
        <f>IF(N363="nulová",J363,0)</f>
        <v>0</v>
      </c>
      <c r="BJ363" s="16" t="s">
        <v>14</v>
      </c>
      <c r="BK363" s="208">
        <f>ROUND(I363*H363,2)</f>
        <v>0</v>
      </c>
      <c r="BL363" s="16" t="s">
        <v>148</v>
      </c>
      <c r="BM363" s="207" t="s">
        <v>1386</v>
      </c>
    </row>
    <row r="364" s="2" customFormat="1">
      <c r="A364" s="37"/>
      <c r="B364" s="38"/>
      <c r="C364" s="39"/>
      <c r="D364" s="209" t="s">
        <v>156</v>
      </c>
      <c r="E364" s="39"/>
      <c r="F364" s="210" t="s">
        <v>522</v>
      </c>
      <c r="G364" s="39"/>
      <c r="H364" s="39"/>
      <c r="I364" s="211"/>
      <c r="J364" s="39"/>
      <c r="K364" s="39"/>
      <c r="L364" s="43"/>
      <c r="M364" s="212"/>
      <c r="N364" s="213"/>
      <c r="O364" s="83"/>
      <c r="P364" s="83"/>
      <c r="Q364" s="83"/>
      <c r="R364" s="83"/>
      <c r="S364" s="83"/>
      <c r="T364" s="84"/>
      <c r="U364" s="37"/>
      <c r="V364" s="37"/>
      <c r="W364" s="37"/>
      <c r="X364" s="37"/>
      <c r="Y364" s="37"/>
      <c r="Z364" s="37"/>
      <c r="AA364" s="37"/>
      <c r="AB364" s="37"/>
      <c r="AC364" s="37"/>
      <c r="AD364" s="37"/>
      <c r="AE364" s="37"/>
      <c r="AT364" s="16" t="s">
        <v>156</v>
      </c>
      <c r="AU364" s="16" t="s">
        <v>14</v>
      </c>
    </row>
    <row r="365" s="2" customFormat="1">
      <c r="A365" s="37"/>
      <c r="B365" s="38"/>
      <c r="C365" s="39"/>
      <c r="D365" s="214" t="s">
        <v>158</v>
      </c>
      <c r="E365" s="39"/>
      <c r="F365" s="215" t="s">
        <v>523</v>
      </c>
      <c r="G365" s="39"/>
      <c r="H365" s="39"/>
      <c r="I365" s="211"/>
      <c r="J365" s="39"/>
      <c r="K365" s="39"/>
      <c r="L365" s="43"/>
      <c r="M365" s="212"/>
      <c r="N365" s="213"/>
      <c r="O365" s="83"/>
      <c r="P365" s="83"/>
      <c r="Q365" s="83"/>
      <c r="R365" s="83"/>
      <c r="S365" s="83"/>
      <c r="T365" s="84"/>
      <c r="U365" s="37"/>
      <c r="V365" s="37"/>
      <c r="W365" s="37"/>
      <c r="X365" s="37"/>
      <c r="Y365" s="37"/>
      <c r="Z365" s="37"/>
      <c r="AA365" s="37"/>
      <c r="AB365" s="37"/>
      <c r="AC365" s="37"/>
      <c r="AD365" s="37"/>
      <c r="AE365" s="37"/>
      <c r="AT365" s="16" t="s">
        <v>158</v>
      </c>
      <c r="AU365" s="16" t="s">
        <v>14</v>
      </c>
    </row>
    <row r="366" s="12" customFormat="1">
      <c r="A366" s="12"/>
      <c r="B366" s="216"/>
      <c r="C366" s="217"/>
      <c r="D366" s="209" t="s">
        <v>160</v>
      </c>
      <c r="E366" s="218" t="s">
        <v>19</v>
      </c>
      <c r="F366" s="219" t="s">
        <v>575</v>
      </c>
      <c r="G366" s="217"/>
      <c r="H366" s="218" t="s">
        <v>19</v>
      </c>
      <c r="I366" s="220"/>
      <c r="J366" s="217"/>
      <c r="K366" s="217"/>
      <c r="L366" s="221"/>
      <c r="M366" s="222"/>
      <c r="N366" s="223"/>
      <c r="O366" s="223"/>
      <c r="P366" s="223"/>
      <c r="Q366" s="223"/>
      <c r="R366" s="223"/>
      <c r="S366" s="223"/>
      <c r="T366" s="224"/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T366" s="225" t="s">
        <v>160</v>
      </c>
      <c r="AU366" s="225" t="s">
        <v>14</v>
      </c>
      <c r="AV366" s="12" t="s">
        <v>14</v>
      </c>
      <c r="AW366" s="12" t="s">
        <v>35</v>
      </c>
      <c r="AX366" s="12" t="s">
        <v>76</v>
      </c>
      <c r="AY366" s="225" t="s">
        <v>149</v>
      </c>
    </row>
    <row r="367" s="13" customFormat="1">
      <c r="A367" s="13"/>
      <c r="B367" s="226"/>
      <c r="C367" s="227"/>
      <c r="D367" s="209" t="s">
        <v>160</v>
      </c>
      <c r="E367" s="228" t="s">
        <v>709</v>
      </c>
      <c r="F367" s="229" t="s">
        <v>1387</v>
      </c>
      <c r="G367" s="227"/>
      <c r="H367" s="230">
        <v>2583.4000000000001</v>
      </c>
      <c r="I367" s="231"/>
      <c r="J367" s="227"/>
      <c r="K367" s="227"/>
      <c r="L367" s="232"/>
      <c r="M367" s="233"/>
      <c r="N367" s="234"/>
      <c r="O367" s="234"/>
      <c r="P367" s="234"/>
      <c r="Q367" s="234"/>
      <c r="R367" s="234"/>
      <c r="S367" s="234"/>
      <c r="T367" s="235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36" t="s">
        <v>160</v>
      </c>
      <c r="AU367" s="236" t="s">
        <v>14</v>
      </c>
      <c r="AV367" s="13" t="s">
        <v>96</v>
      </c>
      <c r="AW367" s="13" t="s">
        <v>35</v>
      </c>
      <c r="AX367" s="13" t="s">
        <v>76</v>
      </c>
      <c r="AY367" s="236" t="s">
        <v>149</v>
      </c>
    </row>
    <row r="368" s="13" customFormat="1">
      <c r="A368" s="13"/>
      <c r="B368" s="226"/>
      <c r="C368" s="227"/>
      <c r="D368" s="209" t="s">
        <v>160</v>
      </c>
      <c r="E368" s="228" t="s">
        <v>711</v>
      </c>
      <c r="F368" s="229" t="s">
        <v>712</v>
      </c>
      <c r="G368" s="227"/>
      <c r="H368" s="230">
        <v>2583.4000000000001</v>
      </c>
      <c r="I368" s="231"/>
      <c r="J368" s="227"/>
      <c r="K368" s="227"/>
      <c r="L368" s="232"/>
      <c r="M368" s="233"/>
      <c r="N368" s="234"/>
      <c r="O368" s="234"/>
      <c r="P368" s="234"/>
      <c r="Q368" s="234"/>
      <c r="R368" s="234"/>
      <c r="S368" s="234"/>
      <c r="T368" s="235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36" t="s">
        <v>160</v>
      </c>
      <c r="AU368" s="236" t="s">
        <v>14</v>
      </c>
      <c r="AV368" s="13" t="s">
        <v>96</v>
      </c>
      <c r="AW368" s="13" t="s">
        <v>35</v>
      </c>
      <c r="AX368" s="13" t="s">
        <v>14</v>
      </c>
      <c r="AY368" s="236" t="s">
        <v>149</v>
      </c>
    </row>
    <row r="369" s="2" customFormat="1" ht="16.5" customHeight="1">
      <c r="A369" s="37"/>
      <c r="B369" s="38"/>
      <c r="C369" s="196" t="s">
        <v>569</v>
      </c>
      <c r="D369" s="196" t="s">
        <v>150</v>
      </c>
      <c r="E369" s="197" t="s">
        <v>529</v>
      </c>
      <c r="F369" s="198" t="s">
        <v>530</v>
      </c>
      <c r="G369" s="199" t="s">
        <v>291</v>
      </c>
      <c r="H369" s="200">
        <v>2583.4000000000001</v>
      </c>
      <c r="I369" s="201"/>
      <c r="J369" s="202">
        <f>ROUND(I369*H369,2)</f>
        <v>0</v>
      </c>
      <c r="K369" s="198" t="s">
        <v>154</v>
      </c>
      <c r="L369" s="43"/>
      <c r="M369" s="203" t="s">
        <v>19</v>
      </c>
      <c r="N369" s="204" t="s">
        <v>47</v>
      </c>
      <c r="O369" s="83"/>
      <c r="P369" s="205">
        <f>O369*H369</f>
        <v>0</v>
      </c>
      <c r="Q369" s="205">
        <v>0.38700000000000001</v>
      </c>
      <c r="R369" s="205">
        <f>Q369*H369</f>
        <v>999.77580000000012</v>
      </c>
      <c r="S369" s="205">
        <v>0</v>
      </c>
      <c r="T369" s="206">
        <f>S369*H369</f>
        <v>0</v>
      </c>
      <c r="U369" s="37"/>
      <c r="V369" s="37"/>
      <c r="W369" s="37"/>
      <c r="X369" s="37"/>
      <c r="Y369" s="37"/>
      <c r="Z369" s="37"/>
      <c r="AA369" s="37"/>
      <c r="AB369" s="37"/>
      <c r="AC369" s="37"/>
      <c r="AD369" s="37"/>
      <c r="AE369" s="37"/>
      <c r="AR369" s="207" t="s">
        <v>148</v>
      </c>
      <c r="AT369" s="207" t="s">
        <v>150</v>
      </c>
      <c r="AU369" s="207" t="s">
        <v>14</v>
      </c>
      <c r="AY369" s="16" t="s">
        <v>149</v>
      </c>
      <c r="BE369" s="208">
        <f>IF(N369="základní",J369,0)</f>
        <v>0</v>
      </c>
      <c r="BF369" s="208">
        <f>IF(N369="snížená",J369,0)</f>
        <v>0</v>
      </c>
      <c r="BG369" s="208">
        <f>IF(N369="zákl. přenesená",J369,0)</f>
        <v>0</v>
      </c>
      <c r="BH369" s="208">
        <f>IF(N369="sníž. přenesená",J369,0)</f>
        <v>0</v>
      </c>
      <c r="BI369" s="208">
        <f>IF(N369="nulová",J369,0)</f>
        <v>0</v>
      </c>
      <c r="BJ369" s="16" t="s">
        <v>14</v>
      </c>
      <c r="BK369" s="208">
        <f>ROUND(I369*H369,2)</f>
        <v>0</v>
      </c>
      <c r="BL369" s="16" t="s">
        <v>148</v>
      </c>
      <c r="BM369" s="207" t="s">
        <v>1388</v>
      </c>
    </row>
    <row r="370" s="2" customFormat="1">
      <c r="A370" s="37"/>
      <c r="B370" s="38"/>
      <c r="C370" s="39"/>
      <c r="D370" s="209" t="s">
        <v>156</v>
      </c>
      <c r="E370" s="39"/>
      <c r="F370" s="210" t="s">
        <v>532</v>
      </c>
      <c r="G370" s="39"/>
      <c r="H370" s="39"/>
      <c r="I370" s="211"/>
      <c r="J370" s="39"/>
      <c r="K370" s="39"/>
      <c r="L370" s="43"/>
      <c r="M370" s="212"/>
      <c r="N370" s="213"/>
      <c r="O370" s="83"/>
      <c r="P370" s="83"/>
      <c r="Q370" s="83"/>
      <c r="R370" s="83"/>
      <c r="S370" s="83"/>
      <c r="T370" s="84"/>
      <c r="U370" s="37"/>
      <c r="V370" s="37"/>
      <c r="W370" s="37"/>
      <c r="X370" s="37"/>
      <c r="Y370" s="37"/>
      <c r="Z370" s="37"/>
      <c r="AA370" s="37"/>
      <c r="AB370" s="37"/>
      <c r="AC370" s="37"/>
      <c r="AD370" s="37"/>
      <c r="AE370" s="37"/>
      <c r="AT370" s="16" t="s">
        <v>156</v>
      </c>
      <c r="AU370" s="16" t="s">
        <v>14</v>
      </c>
    </row>
    <row r="371" s="2" customFormat="1">
      <c r="A371" s="37"/>
      <c r="B371" s="38"/>
      <c r="C371" s="39"/>
      <c r="D371" s="214" t="s">
        <v>158</v>
      </c>
      <c r="E371" s="39"/>
      <c r="F371" s="215" t="s">
        <v>533</v>
      </c>
      <c r="G371" s="39"/>
      <c r="H371" s="39"/>
      <c r="I371" s="211"/>
      <c r="J371" s="39"/>
      <c r="K371" s="39"/>
      <c r="L371" s="43"/>
      <c r="M371" s="212"/>
      <c r="N371" s="213"/>
      <c r="O371" s="83"/>
      <c r="P371" s="83"/>
      <c r="Q371" s="83"/>
      <c r="R371" s="83"/>
      <c r="S371" s="83"/>
      <c r="T371" s="84"/>
      <c r="U371" s="37"/>
      <c r="V371" s="37"/>
      <c r="W371" s="37"/>
      <c r="X371" s="37"/>
      <c r="Y371" s="37"/>
      <c r="Z371" s="37"/>
      <c r="AA371" s="37"/>
      <c r="AB371" s="37"/>
      <c r="AC371" s="37"/>
      <c r="AD371" s="37"/>
      <c r="AE371" s="37"/>
      <c r="AT371" s="16" t="s">
        <v>158</v>
      </c>
      <c r="AU371" s="16" t="s">
        <v>14</v>
      </c>
    </row>
    <row r="372" s="12" customFormat="1">
      <c r="A372" s="12"/>
      <c r="B372" s="216"/>
      <c r="C372" s="217"/>
      <c r="D372" s="209" t="s">
        <v>160</v>
      </c>
      <c r="E372" s="218" t="s">
        <v>19</v>
      </c>
      <c r="F372" s="219" t="s">
        <v>575</v>
      </c>
      <c r="G372" s="217"/>
      <c r="H372" s="218" t="s">
        <v>19</v>
      </c>
      <c r="I372" s="220"/>
      <c r="J372" s="217"/>
      <c r="K372" s="217"/>
      <c r="L372" s="221"/>
      <c r="M372" s="222"/>
      <c r="N372" s="223"/>
      <c r="O372" s="223"/>
      <c r="P372" s="223"/>
      <c r="Q372" s="223"/>
      <c r="R372" s="223"/>
      <c r="S372" s="223"/>
      <c r="T372" s="224"/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T372" s="225" t="s">
        <v>160</v>
      </c>
      <c r="AU372" s="225" t="s">
        <v>14</v>
      </c>
      <c r="AV372" s="12" t="s">
        <v>14</v>
      </c>
      <c r="AW372" s="12" t="s">
        <v>35</v>
      </c>
      <c r="AX372" s="12" t="s">
        <v>76</v>
      </c>
      <c r="AY372" s="225" t="s">
        <v>149</v>
      </c>
    </row>
    <row r="373" s="13" customFormat="1">
      <c r="A373" s="13"/>
      <c r="B373" s="226"/>
      <c r="C373" s="227"/>
      <c r="D373" s="209" t="s">
        <v>160</v>
      </c>
      <c r="E373" s="228" t="s">
        <v>719</v>
      </c>
      <c r="F373" s="229" t="s">
        <v>1389</v>
      </c>
      <c r="G373" s="227"/>
      <c r="H373" s="230">
        <v>2583.4000000000001</v>
      </c>
      <c r="I373" s="231"/>
      <c r="J373" s="227"/>
      <c r="K373" s="227"/>
      <c r="L373" s="232"/>
      <c r="M373" s="233"/>
      <c r="N373" s="234"/>
      <c r="O373" s="234"/>
      <c r="P373" s="234"/>
      <c r="Q373" s="234"/>
      <c r="R373" s="234"/>
      <c r="S373" s="234"/>
      <c r="T373" s="235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36" t="s">
        <v>160</v>
      </c>
      <c r="AU373" s="236" t="s">
        <v>14</v>
      </c>
      <c r="AV373" s="13" t="s">
        <v>96</v>
      </c>
      <c r="AW373" s="13" t="s">
        <v>35</v>
      </c>
      <c r="AX373" s="13" t="s">
        <v>76</v>
      </c>
      <c r="AY373" s="236" t="s">
        <v>149</v>
      </c>
    </row>
    <row r="374" s="13" customFormat="1">
      <c r="A374" s="13"/>
      <c r="B374" s="226"/>
      <c r="C374" s="227"/>
      <c r="D374" s="209" t="s">
        <v>160</v>
      </c>
      <c r="E374" s="228" t="s">
        <v>721</v>
      </c>
      <c r="F374" s="229" t="s">
        <v>722</v>
      </c>
      <c r="G374" s="227"/>
      <c r="H374" s="230">
        <v>2583.4000000000001</v>
      </c>
      <c r="I374" s="231"/>
      <c r="J374" s="227"/>
      <c r="K374" s="227"/>
      <c r="L374" s="232"/>
      <c r="M374" s="233"/>
      <c r="N374" s="234"/>
      <c r="O374" s="234"/>
      <c r="P374" s="234"/>
      <c r="Q374" s="234"/>
      <c r="R374" s="234"/>
      <c r="S374" s="234"/>
      <c r="T374" s="235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36" t="s">
        <v>160</v>
      </c>
      <c r="AU374" s="236" t="s">
        <v>14</v>
      </c>
      <c r="AV374" s="13" t="s">
        <v>96</v>
      </c>
      <c r="AW374" s="13" t="s">
        <v>35</v>
      </c>
      <c r="AX374" s="13" t="s">
        <v>14</v>
      </c>
      <c r="AY374" s="236" t="s">
        <v>149</v>
      </c>
    </row>
    <row r="375" s="2" customFormat="1" ht="16.5" customHeight="1">
      <c r="A375" s="37"/>
      <c r="B375" s="38"/>
      <c r="C375" s="196" t="s">
        <v>580</v>
      </c>
      <c r="D375" s="196" t="s">
        <v>150</v>
      </c>
      <c r="E375" s="197" t="s">
        <v>570</v>
      </c>
      <c r="F375" s="198" t="s">
        <v>571</v>
      </c>
      <c r="G375" s="199" t="s">
        <v>291</v>
      </c>
      <c r="H375" s="200">
        <v>5</v>
      </c>
      <c r="I375" s="201"/>
      <c r="J375" s="202">
        <f>ROUND(I375*H375,2)</f>
        <v>0</v>
      </c>
      <c r="K375" s="198" t="s">
        <v>154</v>
      </c>
      <c r="L375" s="43"/>
      <c r="M375" s="203" t="s">
        <v>19</v>
      </c>
      <c r="N375" s="204" t="s">
        <v>47</v>
      </c>
      <c r="O375" s="83"/>
      <c r="P375" s="205">
        <f>O375*H375</f>
        <v>0</v>
      </c>
      <c r="Q375" s="205">
        <v>0.23000000000000001</v>
      </c>
      <c r="R375" s="205">
        <f>Q375*H375</f>
        <v>1.1500000000000001</v>
      </c>
      <c r="S375" s="205">
        <v>0</v>
      </c>
      <c r="T375" s="206">
        <f>S375*H375</f>
        <v>0</v>
      </c>
      <c r="U375" s="37"/>
      <c r="V375" s="37"/>
      <c r="W375" s="37"/>
      <c r="X375" s="37"/>
      <c r="Y375" s="37"/>
      <c r="Z375" s="37"/>
      <c r="AA375" s="37"/>
      <c r="AB375" s="37"/>
      <c r="AC375" s="37"/>
      <c r="AD375" s="37"/>
      <c r="AE375" s="37"/>
      <c r="AR375" s="207" t="s">
        <v>148</v>
      </c>
      <c r="AT375" s="207" t="s">
        <v>150</v>
      </c>
      <c r="AU375" s="207" t="s">
        <v>14</v>
      </c>
      <c r="AY375" s="16" t="s">
        <v>149</v>
      </c>
      <c r="BE375" s="208">
        <f>IF(N375="základní",J375,0)</f>
        <v>0</v>
      </c>
      <c r="BF375" s="208">
        <f>IF(N375="snížená",J375,0)</f>
        <v>0</v>
      </c>
      <c r="BG375" s="208">
        <f>IF(N375="zákl. přenesená",J375,0)</f>
        <v>0</v>
      </c>
      <c r="BH375" s="208">
        <f>IF(N375="sníž. přenesená",J375,0)</f>
        <v>0</v>
      </c>
      <c r="BI375" s="208">
        <f>IF(N375="nulová",J375,0)</f>
        <v>0</v>
      </c>
      <c r="BJ375" s="16" t="s">
        <v>14</v>
      </c>
      <c r="BK375" s="208">
        <f>ROUND(I375*H375,2)</f>
        <v>0</v>
      </c>
      <c r="BL375" s="16" t="s">
        <v>148</v>
      </c>
      <c r="BM375" s="207" t="s">
        <v>1390</v>
      </c>
    </row>
    <row r="376" s="2" customFormat="1">
      <c r="A376" s="37"/>
      <c r="B376" s="38"/>
      <c r="C376" s="39"/>
      <c r="D376" s="209" t="s">
        <v>156</v>
      </c>
      <c r="E376" s="39"/>
      <c r="F376" s="210" t="s">
        <v>573</v>
      </c>
      <c r="G376" s="39"/>
      <c r="H376" s="39"/>
      <c r="I376" s="211"/>
      <c r="J376" s="39"/>
      <c r="K376" s="39"/>
      <c r="L376" s="43"/>
      <c r="M376" s="212"/>
      <c r="N376" s="213"/>
      <c r="O376" s="83"/>
      <c r="P376" s="83"/>
      <c r="Q376" s="83"/>
      <c r="R376" s="83"/>
      <c r="S376" s="83"/>
      <c r="T376" s="84"/>
      <c r="U376" s="37"/>
      <c r="V376" s="37"/>
      <c r="W376" s="37"/>
      <c r="X376" s="37"/>
      <c r="Y376" s="37"/>
      <c r="Z376" s="37"/>
      <c r="AA376" s="37"/>
      <c r="AB376" s="37"/>
      <c r="AC376" s="37"/>
      <c r="AD376" s="37"/>
      <c r="AE376" s="37"/>
      <c r="AT376" s="16" t="s">
        <v>156</v>
      </c>
      <c r="AU376" s="16" t="s">
        <v>14</v>
      </c>
    </row>
    <row r="377" s="2" customFormat="1">
      <c r="A377" s="37"/>
      <c r="B377" s="38"/>
      <c r="C377" s="39"/>
      <c r="D377" s="214" t="s">
        <v>158</v>
      </c>
      <c r="E377" s="39"/>
      <c r="F377" s="215" t="s">
        <v>574</v>
      </c>
      <c r="G377" s="39"/>
      <c r="H377" s="39"/>
      <c r="I377" s="211"/>
      <c r="J377" s="39"/>
      <c r="K377" s="39"/>
      <c r="L377" s="43"/>
      <c r="M377" s="212"/>
      <c r="N377" s="213"/>
      <c r="O377" s="83"/>
      <c r="P377" s="83"/>
      <c r="Q377" s="83"/>
      <c r="R377" s="83"/>
      <c r="S377" s="83"/>
      <c r="T377" s="84"/>
      <c r="U377" s="37"/>
      <c r="V377" s="37"/>
      <c r="W377" s="37"/>
      <c r="X377" s="37"/>
      <c r="Y377" s="37"/>
      <c r="Z377" s="37"/>
      <c r="AA377" s="37"/>
      <c r="AB377" s="37"/>
      <c r="AC377" s="37"/>
      <c r="AD377" s="37"/>
      <c r="AE377" s="37"/>
      <c r="AT377" s="16" t="s">
        <v>158</v>
      </c>
      <c r="AU377" s="16" t="s">
        <v>14</v>
      </c>
    </row>
    <row r="378" s="12" customFormat="1">
      <c r="A378" s="12"/>
      <c r="B378" s="216"/>
      <c r="C378" s="217"/>
      <c r="D378" s="209" t="s">
        <v>160</v>
      </c>
      <c r="E378" s="218" t="s">
        <v>19</v>
      </c>
      <c r="F378" s="219" t="s">
        <v>575</v>
      </c>
      <c r="G378" s="217"/>
      <c r="H378" s="218" t="s">
        <v>19</v>
      </c>
      <c r="I378" s="220"/>
      <c r="J378" s="217"/>
      <c r="K378" s="217"/>
      <c r="L378" s="221"/>
      <c r="M378" s="222"/>
      <c r="N378" s="223"/>
      <c r="O378" s="223"/>
      <c r="P378" s="223"/>
      <c r="Q378" s="223"/>
      <c r="R378" s="223"/>
      <c r="S378" s="223"/>
      <c r="T378" s="224"/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T378" s="225" t="s">
        <v>160</v>
      </c>
      <c r="AU378" s="225" t="s">
        <v>14</v>
      </c>
      <c r="AV378" s="12" t="s">
        <v>14</v>
      </c>
      <c r="AW378" s="12" t="s">
        <v>35</v>
      </c>
      <c r="AX378" s="12" t="s">
        <v>76</v>
      </c>
      <c r="AY378" s="225" t="s">
        <v>149</v>
      </c>
    </row>
    <row r="379" s="13" customFormat="1">
      <c r="A379" s="13"/>
      <c r="B379" s="226"/>
      <c r="C379" s="227"/>
      <c r="D379" s="209" t="s">
        <v>160</v>
      </c>
      <c r="E379" s="228" t="s">
        <v>729</v>
      </c>
      <c r="F379" s="229" t="s">
        <v>1391</v>
      </c>
      <c r="G379" s="227"/>
      <c r="H379" s="230">
        <v>5</v>
      </c>
      <c r="I379" s="231"/>
      <c r="J379" s="227"/>
      <c r="K379" s="227"/>
      <c r="L379" s="232"/>
      <c r="M379" s="233"/>
      <c r="N379" s="234"/>
      <c r="O379" s="234"/>
      <c r="P379" s="234"/>
      <c r="Q379" s="234"/>
      <c r="R379" s="234"/>
      <c r="S379" s="234"/>
      <c r="T379" s="235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36" t="s">
        <v>160</v>
      </c>
      <c r="AU379" s="236" t="s">
        <v>14</v>
      </c>
      <c r="AV379" s="13" t="s">
        <v>96</v>
      </c>
      <c r="AW379" s="13" t="s">
        <v>35</v>
      </c>
      <c r="AX379" s="13" t="s">
        <v>76</v>
      </c>
      <c r="AY379" s="236" t="s">
        <v>149</v>
      </c>
    </row>
    <row r="380" s="13" customFormat="1">
      <c r="A380" s="13"/>
      <c r="B380" s="226"/>
      <c r="C380" s="227"/>
      <c r="D380" s="209" t="s">
        <v>160</v>
      </c>
      <c r="E380" s="228" t="s">
        <v>731</v>
      </c>
      <c r="F380" s="229" t="s">
        <v>732</v>
      </c>
      <c r="G380" s="227"/>
      <c r="H380" s="230">
        <v>5</v>
      </c>
      <c r="I380" s="231"/>
      <c r="J380" s="227"/>
      <c r="K380" s="227"/>
      <c r="L380" s="232"/>
      <c r="M380" s="233"/>
      <c r="N380" s="234"/>
      <c r="O380" s="234"/>
      <c r="P380" s="234"/>
      <c r="Q380" s="234"/>
      <c r="R380" s="234"/>
      <c r="S380" s="234"/>
      <c r="T380" s="235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36" t="s">
        <v>160</v>
      </c>
      <c r="AU380" s="236" t="s">
        <v>14</v>
      </c>
      <c r="AV380" s="13" t="s">
        <v>96</v>
      </c>
      <c r="AW380" s="13" t="s">
        <v>35</v>
      </c>
      <c r="AX380" s="13" t="s">
        <v>14</v>
      </c>
      <c r="AY380" s="236" t="s">
        <v>149</v>
      </c>
    </row>
    <row r="381" s="2" customFormat="1" ht="16.5" customHeight="1">
      <c r="A381" s="37"/>
      <c r="B381" s="38"/>
      <c r="C381" s="196" t="s">
        <v>590</v>
      </c>
      <c r="D381" s="196" t="s">
        <v>150</v>
      </c>
      <c r="E381" s="197" t="s">
        <v>581</v>
      </c>
      <c r="F381" s="198" t="s">
        <v>582</v>
      </c>
      <c r="G381" s="199" t="s">
        <v>291</v>
      </c>
      <c r="H381" s="200">
        <v>729.63999999999999</v>
      </c>
      <c r="I381" s="201"/>
      <c r="J381" s="202">
        <f>ROUND(I381*H381,2)</f>
        <v>0</v>
      </c>
      <c r="K381" s="198" t="s">
        <v>154</v>
      </c>
      <c r="L381" s="43"/>
      <c r="M381" s="203" t="s">
        <v>19</v>
      </c>
      <c r="N381" s="204" t="s">
        <v>47</v>
      </c>
      <c r="O381" s="83"/>
      <c r="P381" s="205">
        <f>O381*H381</f>
        <v>0</v>
      </c>
      <c r="Q381" s="205">
        <v>0</v>
      </c>
      <c r="R381" s="205">
        <f>Q381*H381</f>
        <v>0</v>
      </c>
      <c r="S381" s="205">
        <v>0</v>
      </c>
      <c r="T381" s="206">
        <f>S381*H381</f>
        <v>0</v>
      </c>
      <c r="U381" s="37"/>
      <c r="V381" s="37"/>
      <c r="W381" s="37"/>
      <c r="X381" s="37"/>
      <c r="Y381" s="37"/>
      <c r="Z381" s="37"/>
      <c r="AA381" s="37"/>
      <c r="AB381" s="37"/>
      <c r="AC381" s="37"/>
      <c r="AD381" s="37"/>
      <c r="AE381" s="37"/>
      <c r="AR381" s="207" t="s">
        <v>148</v>
      </c>
      <c r="AT381" s="207" t="s">
        <v>150</v>
      </c>
      <c r="AU381" s="207" t="s">
        <v>14</v>
      </c>
      <c r="AY381" s="16" t="s">
        <v>149</v>
      </c>
      <c r="BE381" s="208">
        <f>IF(N381="základní",J381,0)</f>
        <v>0</v>
      </c>
      <c r="BF381" s="208">
        <f>IF(N381="snížená",J381,0)</f>
        <v>0</v>
      </c>
      <c r="BG381" s="208">
        <f>IF(N381="zákl. přenesená",J381,0)</f>
        <v>0</v>
      </c>
      <c r="BH381" s="208">
        <f>IF(N381="sníž. přenesená",J381,0)</f>
        <v>0</v>
      </c>
      <c r="BI381" s="208">
        <f>IF(N381="nulová",J381,0)</f>
        <v>0</v>
      </c>
      <c r="BJ381" s="16" t="s">
        <v>14</v>
      </c>
      <c r="BK381" s="208">
        <f>ROUND(I381*H381,2)</f>
        <v>0</v>
      </c>
      <c r="BL381" s="16" t="s">
        <v>148</v>
      </c>
      <c r="BM381" s="207" t="s">
        <v>1392</v>
      </c>
    </row>
    <row r="382" s="2" customFormat="1">
      <c r="A382" s="37"/>
      <c r="B382" s="38"/>
      <c r="C382" s="39"/>
      <c r="D382" s="209" t="s">
        <v>156</v>
      </c>
      <c r="E382" s="39"/>
      <c r="F382" s="210" t="s">
        <v>584</v>
      </c>
      <c r="G382" s="39"/>
      <c r="H382" s="39"/>
      <c r="I382" s="211"/>
      <c r="J382" s="39"/>
      <c r="K382" s="39"/>
      <c r="L382" s="43"/>
      <c r="M382" s="212"/>
      <c r="N382" s="213"/>
      <c r="O382" s="83"/>
      <c r="P382" s="83"/>
      <c r="Q382" s="83"/>
      <c r="R382" s="83"/>
      <c r="S382" s="83"/>
      <c r="T382" s="84"/>
      <c r="U382" s="37"/>
      <c r="V382" s="37"/>
      <c r="W382" s="37"/>
      <c r="X382" s="37"/>
      <c r="Y382" s="37"/>
      <c r="Z382" s="37"/>
      <c r="AA382" s="37"/>
      <c r="AB382" s="37"/>
      <c r="AC382" s="37"/>
      <c r="AD382" s="37"/>
      <c r="AE382" s="37"/>
      <c r="AT382" s="16" t="s">
        <v>156</v>
      </c>
      <c r="AU382" s="16" t="s">
        <v>14</v>
      </c>
    </row>
    <row r="383" s="2" customFormat="1">
      <c r="A383" s="37"/>
      <c r="B383" s="38"/>
      <c r="C383" s="39"/>
      <c r="D383" s="214" t="s">
        <v>158</v>
      </c>
      <c r="E383" s="39"/>
      <c r="F383" s="215" t="s">
        <v>585</v>
      </c>
      <c r="G383" s="39"/>
      <c r="H383" s="39"/>
      <c r="I383" s="211"/>
      <c r="J383" s="39"/>
      <c r="K383" s="39"/>
      <c r="L383" s="43"/>
      <c r="M383" s="212"/>
      <c r="N383" s="213"/>
      <c r="O383" s="83"/>
      <c r="P383" s="83"/>
      <c r="Q383" s="83"/>
      <c r="R383" s="83"/>
      <c r="S383" s="83"/>
      <c r="T383" s="84"/>
      <c r="U383" s="37"/>
      <c r="V383" s="37"/>
      <c r="W383" s="37"/>
      <c r="X383" s="37"/>
      <c r="Y383" s="37"/>
      <c r="Z383" s="37"/>
      <c r="AA383" s="37"/>
      <c r="AB383" s="37"/>
      <c r="AC383" s="37"/>
      <c r="AD383" s="37"/>
      <c r="AE383" s="37"/>
      <c r="AT383" s="16" t="s">
        <v>158</v>
      </c>
      <c r="AU383" s="16" t="s">
        <v>14</v>
      </c>
    </row>
    <row r="384" s="12" customFormat="1">
      <c r="A384" s="12"/>
      <c r="B384" s="216"/>
      <c r="C384" s="217"/>
      <c r="D384" s="209" t="s">
        <v>160</v>
      </c>
      <c r="E384" s="218" t="s">
        <v>19</v>
      </c>
      <c r="F384" s="219" t="s">
        <v>575</v>
      </c>
      <c r="G384" s="217"/>
      <c r="H384" s="218" t="s">
        <v>19</v>
      </c>
      <c r="I384" s="220"/>
      <c r="J384" s="217"/>
      <c r="K384" s="217"/>
      <c r="L384" s="221"/>
      <c r="M384" s="222"/>
      <c r="N384" s="223"/>
      <c r="O384" s="223"/>
      <c r="P384" s="223"/>
      <c r="Q384" s="223"/>
      <c r="R384" s="223"/>
      <c r="S384" s="223"/>
      <c r="T384" s="224"/>
      <c r="U384" s="12"/>
      <c r="V384" s="12"/>
      <c r="W384" s="12"/>
      <c r="X384" s="12"/>
      <c r="Y384" s="12"/>
      <c r="Z384" s="12"/>
      <c r="AA384" s="12"/>
      <c r="AB384" s="12"/>
      <c r="AC384" s="12"/>
      <c r="AD384" s="12"/>
      <c r="AE384" s="12"/>
      <c r="AT384" s="225" t="s">
        <v>160</v>
      </c>
      <c r="AU384" s="225" t="s">
        <v>14</v>
      </c>
      <c r="AV384" s="12" t="s">
        <v>14</v>
      </c>
      <c r="AW384" s="12" t="s">
        <v>35</v>
      </c>
      <c r="AX384" s="12" t="s">
        <v>76</v>
      </c>
      <c r="AY384" s="225" t="s">
        <v>149</v>
      </c>
    </row>
    <row r="385" s="13" customFormat="1">
      <c r="A385" s="13"/>
      <c r="B385" s="226"/>
      <c r="C385" s="227"/>
      <c r="D385" s="209" t="s">
        <v>160</v>
      </c>
      <c r="E385" s="228" t="s">
        <v>741</v>
      </c>
      <c r="F385" s="229" t="s">
        <v>1393</v>
      </c>
      <c r="G385" s="227"/>
      <c r="H385" s="230">
        <v>729.63999999999999</v>
      </c>
      <c r="I385" s="231"/>
      <c r="J385" s="227"/>
      <c r="K385" s="227"/>
      <c r="L385" s="232"/>
      <c r="M385" s="233"/>
      <c r="N385" s="234"/>
      <c r="O385" s="234"/>
      <c r="P385" s="234"/>
      <c r="Q385" s="234"/>
      <c r="R385" s="234"/>
      <c r="S385" s="234"/>
      <c r="T385" s="235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36" t="s">
        <v>160</v>
      </c>
      <c r="AU385" s="236" t="s">
        <v>14</v>
      </c>
      <c r="AV385" s="13" t="s">
        <v>96</v>
      </c>
      <c r="AW385" s="13" t="s">
        <v>35</v>
      </c>
      <c r="AX385" s="13" t="s">
        <v>76</v>
      </c>
      <c r="AY385" s="236" t="s">
        <v>149</v>
      </c>
    </row>
    <row r="386" s="13" customFormat="1">
      <c r="A386" s="13"/>
      <c r="B386" s="226"/>
      <c r="C386" s="227"/>
      <c r="D386" s="209" t="s">
        <v>160</v>
      </c>
      <c r="E386" s="228" t="s">
        <v>743</v>
      </c>
      <c r="F386" s="229" t="s">
        <v>744</v>
      </c>
      <c r="G386" s="227"/>
      <c r="H386" s="230">
        <v>729.63999999999999</v>
      </c>
      <c r="I386" s="231"/>
      <c r="J386" s="227"/>
      <c r="K386" s="227"/>
      <c r="L386" s="232"/>
      <c r="M386" s="233"/>
      <c r="N386" s="234"/>
      <c r="O386" s="234"/>
      <c r="P386" s="234"/>
      <c r="Q386" s="234"/>
      <c r="R386" s="234"/>
      <c r="S386" s="234"/>
      <c r="T386" s="235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36" t="s">
        <v>160</v>
      </c>
      <c r="AU386" s="236" t="s">
        <v>14</v>
      </c>
      <c r="AV386" s="13" t="s">
        <v>96</v>
      </c>
      <c r="AW386" s="13" t="s">
        <v>35</v>
      </c>
      <c r="AX386" s="13" t="s">
        <v>14</v>
      </c>
      <c r="AY386" s="236" t="s">
        <v>149</v>
      </c>
    </row>
    <row r="387" s="2" customFormat="1" ht="16.5" customHeight="1">
      <c r="A387" s="37"/>
      <c r="B387" s="38"/>
      <c r="C387" s="196" t="s">
        <v>600</v>
      </c>
      <c r="D387" s="196" t="s">
        <v>150</v>
      </c>
      <c r="E387" s="197" t="s">
        <v>591</v>
      </c>
      <c r="F387" s="198" t="s">
        <v>592</v>
      </c>
      <c r="G387" s="199" t="s">
        <v>178</v>
      </c>
      <c r="H387" s="200">
        <v>5</v>
      </c>
      <c r="I387" s="201"/>
      <c r="J387" s="202">
        <f>ROUND(I387*H387,2)</f>
        <v>0</v>
      </c>
      <c r="K387" s="198" t="s">
        <v>154</v>
      </c>
      <c r="L387" s="43"/>
      <c r="M387" s="203" t="s">
        <v>19</v>
      </c>
      <c r="N387" s="204" t="s">
        <v>47</v>
      </c>
      <c r="O387" s="83"/>
      <c r="P387" s="205">
        <f>O387*H387</f>
        <v>0</v>
      </c>
      <c r="Q387" s="205">
        <v>0</v>
      </c>
      <c r="R387" s="205">
        <f>Q387*H387</f>
        <v>0</v>
      </c>
      <c r="S387" s="205">
        <v>0</v>
      </c>
      <c r="T387" s="206">
        <f>S387*H387</f>
        <v>0</v>
      </c>
      <c r="U387" s="37"/>
      <c r="V387" s="37"/>
      <c r="W387" s="37"/>
      <c r="X387" s="37"/>
      <c r="Y387" s="37"/>
      <c r="Z387" s="37"/>
      <c r="AA387" s="37"/>
      <c r="AB387" s="37"/>
      <c r="AC387" s="37"/>
      <c r="AD387" s="37"/>
      <c r="AE387" s="37"/>
      <c r="AR387" s="207" t="s">
        <v>148</v>
      </c>
      <c r="AT387" s="207" t="s">
        <v>150</v>
      </c>
      <c r="AU387" s="207" t="s">
        <v>14</v>
      </c>
      <c r="AY387" s="16" t="s">
        <v>149</v>
      </c>
      <c r="BE387" s="208">
        <f>IF(N387="základní",J387,0)</f>
        <v>0</v>
      </c>
      <c r="BF387" s="208">
        <f>IF(N387="snížená",J387,0)</f>
        <v>0</v>
      </c>
      <c r="BG387" s="208">
        <f>IF(N387="zákl. přenesená",J387,0)</f>
        <v>0</v>
      </c>
      <c r="BH387" s="208">
        <f>IF(N387="sníž. přenesená",J387,0)</f>
        <v>0</v>
      </c>
      <c r="BI387" s="208">
        <f>IF(N387="nulová",J387,0)</f>
        <v>0</v>
      </c>
      <c r="BJ387" s="16" t="s">
        <v>14</v>
      </c>
      <c r="BK387" s="208">
        <f>ROUND(I387*H387,2)</f>
        <v>0</v>
      </c>
      <c r="BL387" s="16" t="s">
        <v>148</v>
      </c>
      <c r="BM387" s="207" t="s">
        <v>1394</v>
      </c>
    </row>
    <row r="388" s="2" customFormat="1">
      <c r="A388" s="37"/>
      <c r="B388" s="38"/>
      <c r="C388" s="39"/>
      <c r="D388" s="209" t="s">
        <v>156</v>
      </c>
      <c r="E388" s="39"/>
      <c r="F388" s="210" t="s">
        <v>594</v>
      </c>
      <c r="G388" s="39"/>
      <c r="H388" s="39"/>
      <c r="I388" s="211"/>
      <c r="J388" s="39"/>
      <c r="K388" s="39"/>
      <c r="L388" s="43"/>
      <c r="M388" s="212"/>
      <c r="N388" s="213"/>
      <c r="O388" s="83"/>
      <c r="P388" s="83"/>
      <c r="Q388" s="83"/>
      <c r="R388" s="83"/>
      <c r="S388" s="83"/>
      <c r="T388" s="84"/>
      <c r="U388" s="37"/>
      <c r="V388" s="37"/>
      <c r="W388" s="37"/>
      <c r="X388" s="37"/>
      <c r="Y388" s="37"/>
      <c r="Z388" s="37"/>
      <c r="AA388" s="37"/>
      <c r="AB388" s="37"/>
      <c r="AC388" s="37"/>
      <c r="AD388" s="37"/>
      <c r="AE388" s="37"/>
      <c r="AT388" s="16" t="s">
        <v>156</v>
      </c>
      <c r="AU388" s="16" t="s">
        <v>14</v>
      </c>
    </row>
    <row r="389" s="2" customFormat="1">
      <c r="A389" s="37"/>
      <c r="B389" s="38"/>
      <c r="C389" s="39"/>
      <c r="D389" s="214" t="s">
        <v>158</v>
      </c>
      <c r="E389" s="39"/>
      <c r="F389" s="215" t="s">
        <v>595</v>
      </c>
      <c r="G389" s="39"/>
      <c r="H389" s="39"/>
      <c r="I389" s="211"/>
      <c r="J389" s="39"/>
      <c r="K389" s="39"/>
      <c r="L389" s="43"/>
      <c r="M389" s="212"/>
      <c r="N389" s="213"/>
      <c r="O389" s="83"/>
      <c r="P389" s="83"/>
      <c r="Q389" s="83"/>
      <c r="R389" s="83"/>
      <c r="S389" s="83"/>
      <c r="T389" s="84"/>
      <c r="U389" s="37"/>
      <c r="V389" s="37"/>
      <c r="W389" s="37"/>
      <c r="X389" s="37"/>
      <c r="Y389" s="37"/>
      <c r="Z389" s="37"/>
      <c r="AA389" s="37"/>
      <c r="AB389" s="37"/>
      <c r="AC389" s="37"/>
      <c r="AD389" s="37"/>
      <c r="AE389" s="37"/>
      <c r="AT389" s="16" t="s">
        <v>158</v>
      </c>
      <c r="AU389" s="16" t="s">
        <v>14</v>
      </c>
    </row>
    <row r="390" s="12" customFormat="1">
      <c r="A390" s="12"/>
      <c r="B390" s="216"/>
      <c r="C390" s="217"/>
      <c r="D390" s="209" t="s">
        <v>160</v>
      </c>
      <c r="E390" s="218" t="s">
        <v>19</v>
      </c>
      <c r="F390" s="219" t="s">
        <v>575</v>
      </c>
      <c r="G390" s="217"/>
      <c r="H390" s="218" t="s">
        <v>19</v>
      </c>
      <c r="I390" s="220"/>
      <c r="J390" s="217"/>
      <c r="K390" s="217"/>
      <c r="L390" s="221"/>
      <c r="M390" s="222"/>
      <c r="N390" s="223"/>
      <c r="O390" s="223"/>
      <c r="P390" s="223"/>
      <c r="Q390" s="223"/>
      <c r="R390" s="223"/>
      <c r="S390" s="223"/>
      <c r="T390" s="224"/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T390" s="225" t="s">
        <v>160</v>
      </c>
      <c r="AU390" s="225" t="s">
        <v>14</v>
      </c>
      <c r="AV390" s="12" t="s">
        <v>14</v>
      </c>
      <c r="AW390" s="12" t="s">
        <v>35</v>
      </c>
      <c r="AX390" s="12" t="s">
        <v>76</v>
      </c>
      <c r="AY390" s="225" t="s">
        <v>149</v>
      </c>
    </row>
    <row r="391" s="13" customFormat="1">
      <c r="A391" s="13"/>
      <c r="B391" s="226"/>
      <c r="C391" s="227"/>
      <c r="D391" s="209" t="s">
        <v>160</v>
      </c>
      <c r="E391" s="228" t="s">
        <v>751</v>
      </c>
      <c r="F391" s="229" t="s">
        <v>1395</v>
      </c>
      <c r="G391" s="227"/>
      <c r="H391" s="230">
        <v>5</v>
      </c>
      <c r="I391" s="231"/>
      <c r="J391" s="227"/>
      <c r="K391" s="227"/>
      <c r="L391" s="232"/>
      <c r="M391" s="233"/>
      <c r="N391" s="234"/>
      <c r="O391" s="234"/>
      <c r="P391" s="234"/>
      <c r="Q391" s="234"/>
      <c r="R391" s="234"/>
      <c r="S391" s="234"/>
      <c r="T391" s="235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36" t="s">
        <v>160</v>
      </c>
      <c r="AU391" s="236" t="s">
        <v>14</v>
      </c>
      <c r="AV391" s="13" t="s">
        <v>96</v>
      </c>
      <c r="AW391" s="13" t="s">
        <v>35</v>
      </c>
      <c r="AX391" s="13" t="s">
        <v>76</v>
      </c>
      <c r="AY391" s="236" t="s">
        <v>149</v>
      </c>
    </row>
    <row r="392" s="13" customFormat="1">
      <c r="A392" s="13"/>
      <c r="B392" s="226"/>
      <c r="C392" s="227"/>
      <c r="D392" s="209" t="s">
        <v>160</v>
      </c>
      <c r="E392" s="228" t="s">
        <v>753</v>
      </c>
      <c r="F392" s="229" t="s">
        <v>754</v>
      </c>
      <c r="G392" s="227"/>
      <c r="H392" s="230">
        <v>5</v>
      </c>
      <c r="I392" s="231"/>
      <c r="J392" s="227"/>
      <c r="K392" s="227"/>
      <c r="L392" s="232"/>
      <c r="M392" s="233"/>
      <c r="N392" s="234"/>
      <c r="O392" s="234"/>
      <c r="P392" s="234"/>
      <c r="Q392" s="234"/>
      <c r="R392" s="234"/>
      <c r="S392" s="234"/>
      <c r="T392" s="235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36" t="s">
        <v>160</v>
      </c>
      <c r="AU392" s="236" t="s">
        <v>14</v>
      </c>
      <c r="AV392" s="13" t="s">
        <v>96</v>
      </c>
      <c r="AW392" s="13" t="s">
        <v>35</v>
      </c>
      <c r="AX392" s="13" t="s">
        <v>14</v>
      </c>
      <c r="AY392" s="236" t="s">
        <v>149</v>
      </c>
    </row>
    <row r="393" s="2" customFormat="1" ht="16.5" customHeight="1">
      <c r="A393" s="37"/>
      <c r="B393" s="38"/>
      <c r="C393" s="196" t="s">
        <v>610</v>
      </c>
      <c r="D393" s="196" t="s">
        <v>150</v>
      </c>
      <c r="E393" s="197" t="s">
        <v>601</v>
      </c>
      <c r="F393" s="198" t="s">
        <v>602</v>
      </c>
      <c r="G393" s="199" t="s">
        <v>291</v>
      </c>
      <c r="H393" s="200">
        <v>2218.5999999999999</v>
      </c>
      <c r="I393" s="201"/>
      <c r="J393" s="202">
        <f>ROUND(I393*H393,2)</f>
        <v>0</v>
      </c>
      <c r="K393" s="198" t="s">
        <v>154</v>
      </c>
      <c r="L393" s="43"/>
      <c r="M393" s="203" t="s">
        <v>19</v>
      </c>
      <c r="N393" s="204" t="s">
        <v>47</v>
      </c>
      <c r="O393" s="83"/>
      <c r="P393" s="205">
        <f>O393*H393</f>
        <v>0</v>
      </c>
      <c r="Q393" s="205">
        <v>0.036940000000000001</v>
      </c>
      <c r="R393" s="205">
        <f>Q393*H393</f>
        <v>81.955083999999999</v>
      </c>
      <c r="S393" s="205">
        <v>0</v>
      </c>
      <c r="T393" s="206">
        <f>S393*H393</f>
        <v>0</v>
      </c>
      <c r="U393" s="37"/>
      <c r="V393" s="37"/>
      <c r="W393" s="37"/>
      <c r="X393" s="37"/>
      <c r="Y393" s="37"/>
      <c r="Z393" s="37"/>
      <c r="AA393" s="37"/>
      <c r="AB393" s="37"/>
      <c r="AC393" s="37"/>
      <c r="AD393" s="37"/>
      <c r="AE393" s="37"/>
      <c r="AR393" s="207" t="s">
        <v>148</v>
      </c>
      <c r="AT393" s="207" t="s">
        <v>150</v>
      </c>
      <c r="AU393" s="207" t="s">
        <v>14</v>
      </c>
      <c r="AY393" s="16" t="s">
        <v>149</v>
      </c>
      <c r="BE393" s="208">
        <f>IF(N393="základní",J393,0)</f>
        <v>0</v>
      </c>
      <c r="BF393" s="208">
        <f>IF(N393="snížená",J393,0)</f>
        <v>0</v>
      </c>
      <c r="BG393" s="208">
        <f>IF(N393="zákl. přenesená",J393,0)</f>
        <v>0</v>
      </c>
      <c r="BH393" s="208">
        <f>IF(N393="sníž. přenesená",J393,0)</f>
        <v>0</v>
      </c>
      <c r="BI393" s="208">
        <f>IF(N393="nulová",J393,0)</f>
        <v>0</v>
      </c>
      <c r="BJ393" s="16" t="s">
        <v>14</v>
      </c>
      <c r="BK393" s="208">
        <f>ROUND(I393*H393,2)</f>
        <v>0</v>
      </c>
      <c r="BL393" s="16" t="s">
        <v>148</v>
      </c>
      <c r="BM393" s="207" t="s">
        <v>1396</v>
      </c>
    </row>
    <row r="394" s="2" customFormat="1">
      <c r="A394" s="37"/>
      <c r="B394" s="38"/>
      <c r="C394" s="39"/>
      <c r="D394" s="209" t="s">
        <v>156</v>
      </c>
      <c r="E394" s="39"/>
      <c r="F394" s="210" t="s">
        <v>604</v>
      </c>
      <c r="G394" s="39"/>
      <c r="H394" s="39"/>
      <c r="I394" s="211"/>
      <c r="J394" s="39"/>
      <c r="K394" s="39"/>
      <c r="L394" s="43"/>
      <c r="M394" s="212"/>
      <c r="N394" s="213"/>
      <c r="O394" s="83"/>
      <c r="P394" s="83"/>
      <c r="Q394" s="83"/>
      <c r="R394" s="83"/>
      <c r="S394" s="83"/>
      <c r="T394" s="84"/>
      <c r="U394" s="37"/>
      <c r="V394" s="37"/>
      <c r="W394" s="37"/>
      <c r="X394" s="37"/>
      <c r="Y394" s="37"/>
      <c r="Z394" s="37"/>
      <c r="AA394" s="37"/>
      <c r="AB394" s="37"/>
      <c r="AC394" s="37"/>
      <c r="AD394" s="37"/>
      <c r="AE394" s="37"/>
      <c r="AT394" s="16" t="s">
        <v>156</v>
      </c>
      <c r="AU394" s="16" t="s">
        <v>14</v>
      </c>
    </row>
    <row r="395" s="2" customFormat="1">
      <c r="A395" s="37"/>
      <c r="B395" s="38"/>
      <c r="C395" s="39"/>
      <c r="D395" s="214" t="s">
        <v>158</v>
      </c>
      <c r="E395" s="39"/>
      <c r="F395" s="215" t="s">
        <v>605</v>
      </c>
      <c r="G395" s="39"/>
      <c r="H395" s="39"/>
      <c r="I395" s="211"/>
      <c r="J395" s="39"/>
      <c r="K395" s="39"/>
      <c r="L395" s="43"/>
      <c r="M395" s="212"/>
      <c r="N395" s="213"/>
      <c r="O395" s="83"/>
      <c r="P395" s="83"/>
      <c r="Q395" s="83"/>
      <c r="R395" s="83"/>
      <c r="S395" s="83"/>
      <c r="T395" s="84"/>
      <c r="U395" s="37"/>
      <c r="V395" s="37"/>
      <c r="W395" s="37"/>
      <c r="X395" s="37"/>
      <c r="Y395" s="37"/>
      <c r="Z395" s="37"/>
      <c r="AA395" s="37"/>
      <c r="AB395" s="37"/>
      <c r="AC395" s="37"/>
      <c r="AD395" s="37"/>
      <c r="AE395" s="37"/>
      <c r="AT395" s="16" t="s">
        <v>158</v>
      </c>
      <c r="AU395" s="16" t="s">
        <v>14</v>
      </c>
    </row>
    <row r="396" s="12" customFormat="1">
      <c r="A396" s="12"/>
      <c r="B396" s="216"/>
      <c r="C396" s="217"/>
      <c r="D396" s="209" t="s">
        <v>160</v>
      </c>
      <c r="E396" s="218" t="s">
        <v>19</v>
      </c>
      <c r="F396" s="219" t="s">
        <v>575</v>
      </c>
      <c r="G396" s="217"/>
      <c r="H396" s="218" t="s">
        <v>19</v>
      </c>
      <c r="I396" s="220"/>
      <c r="J396" s="217"/>
      <c r="K396" s="217"/>
      <c r="L396" s="221"/>
      <c r="M396" s="222"/>
      <c r="N396" s="223"/>
      <c r="O396" s="223"/>
      <c r="P396" s="223"/>
      <c r="Q396" s="223"/>
      <c r="R396" s="223"/>
      <c r="S396" s="223"/>
      <c r="T396" s="224"/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T396" s="225" t="s">
        <v>160</v>
      </c>
      <c r="AU396" s="225" t="s">
        <v>14</v>
      </c>
      <c r="AV396" s="12" t="s">
        <v>14</v>
      </c>
      <c r="AW396" s="12" t="s">
        <v>35</v>
      </c>
      <c r="AX396" s="12" t="s">
        <v>76</v>
      </c>
      <c r="AY396" s="225" t="s">
        <v>149</v>
      </c>
    </row>
    <row r="397" s="13" customFormat="1">
      <c r="A397" s="13"/>
      <c r="B397" s="226"/>
      <c r="C397" s="227"/>
      <c r="D397" s="209" t="s">
        <v>160</v>
      </c>
      <c r="E397" s="228" t="s">
        <v>761</v>
      </c>
      <c r="F397" s="229" t="s">
        <v>1397</v>
      </c>
      <c r="G397" s="227"/>
      <c r="H397" s="230">
        <v>2218.5999999999999</v>
      </c>
      <c r="I397" s="231"/>
      <c r="J397" s="227"/>
      <c r="K397" s="227"/>
      <c r="L397" s="232"/>
      <c r="M397" s="233"/>
      <c r="N397" s="234"/>
      <c r="O397" s="234"/>
      <c r="P397" s="234"/>
      <c r="Q397" s="234"/>
      <c r="R397" s="234"/>
      <c r="S397" s="234"/>
      <c r="T397" s="235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36" t="s">
        <v>160</v>
      </c>
      <c r="AU397" s="236" t="s">
        <v>14</v>
      </c>
      <c r="AV397" s="13" t="s">
        <v>96</v>
      </c>
      <c r="AW397" s="13" t="s">
        <v>35</v>
      </c>
      <c r="AX397" s="13" t="s">
        <v>76</v>
      </c>
      <c r="AY397" s="236" t="s">
        <v>149</v>
      </c>
    </row>
    <row r="398" s="13" customFormat="1">
      <c r="A398" s="13"/>
      <c r="B398" s="226"/>
      <c r="C398" s="227"/>
      <c r="D398" s="209" t="s">
        <v>160</v>
      </c>
      <c r="E398" s="228" t="s">
        <v>762</v>
      </c>
      <c r="F398" s="229" t="s">
        <v>763</v>
      </c>
      <c r="G398" s="227"/>
      <c r="H398" s="230">
        <v>2218.5999999999999</v>
      </c>
      <c r="I398" s="231"/>
      <c r="J398" s="227"/>
      <c r="K398" s="227"/>
      <c r="L398" s="232"/>
      <c r="M398" s="233"/>
      <c r="N398" s="234"/>
      <c r="O398" s="234"/>
      <c r="P398" s="234"/>
      <c r="Q398" s="234"/>
      <c r="R398" s="234"/>
      <c r="S398" s="234"/>
      <c r="T398" s="235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36" t="s">
        <v>160</v>
      </c>
      <c r="AU398" s="236" t="s">
        <v>14</v>
      </c>
      <c r="AV398" s="13" t="s">
        <v>96</v>
      </c>
      <c r="AW398" s="13" t="s">
        <v>35</v>
      </c>
      <c r="AX398" s="13" t="s">
        <v>14</v>
      </c>
      <c r="AY398" s="236" t="s">
        <v>149</v>
      </c>
    </row>
    <row r="399" s="2" customFormat="1" ht="16.5" customHeight="1">
      <c r="A399" s="37"/>
      <c r="B399" s="38"/>
      <c r="C399" s="196" t="s">
        <v>620</v>
      </c>
      <c r="D399" s="196" t="s">
        <v>150</v>
      </c>
      <c r="E399" s="197" t="s">
        <v>1162</v>
      </c>
      <c r="F399" s="198" t="s">
        <v>1163</v>
      </c>
      <c r="G399" s="199" t="s">
        <v>281</v>
      </c>
      <c r="H399" s="200">
        <v>15</v>
      </c>
      <c r="I399" s="201"/>
      <c r="J399" s="202">
        <f>ROUND(I399*H399,2)</f>
        <v>0</v>
      </c>
      <c r="K399" s="198" t="s">
        <v>19</v>
      </c>
      <c r="L399" s="43"/>
      <c r="M399" s="203" t="s">
        <v>19</v>
      </c>
      <c r="N399" s="204" t="s">
        <v>47</v>
      </c>
      <c r="O399" s="83"/>
      <c r="P399" s="205">
        <f>O399*H399</f>
        <v>0</v>
      </c>
      <c r="Q399" s="205">
        <v>0.10756</v>
      </c>
      <c r="R399" s="205">
        <f>Q399*H399</f>
        <v>1.6134</v>
      </c>
      <c r="S399" s="205">
        <v>0</v>
      </c>
      <c r="T399" s="206">
        <f>S399*H399</f>
        <v>0</v>
      </c>
      <c r="U399" s="37"/>
      <c r="V399" s="37"/>
      <c r="W399" s="37"/>
      <c r="X399" s="37"/>
      <c r="Y399" s="37"/>
      <c r="Z399" s="37"/>
      <c r="AA399" s="37"/>
      <c r="AB399" s="37"/>
      <c r="AC399" s="37"/>
      <c r="AD399" s="37"/>
      <c r="AE399" s="37"/>
      <c r="AR399" s="207" t="s">
        <v>148</v>
      </c>
      <c r="AT399" s="207" t="s">
        <v>150</v>
      </c>
      <c r="AU399" s="207" t="s">
        <v>14</v>
      </c>
      <c r="AY399" s="16" t="s">
        <v>149</v>
      </c>
      <c r="BE399" s="208">
        <f>IF(N399="základní",J399,0)</f>
        <v>0</v>
      </c>
      <c r="BF399" s="208">
        <f>IF(N399="snížená",J399,0)</f>
        <v>0</v>
      </c>
      <c r="BG399" s="208">
        <f>IF(N399="zákl. přenesená",J399,0)</f>
        <v>0</v>
      </c>
      <c r="BH399" s="208">
        <f>IF(N399="sníž. přenesená",J399,0)</f>
        <v>0</v>
      </c>
      <c r="BI399" s="208">
        <f>IF(N399="nulová",J399,0)</f>
        <v>0</v>
      </c>
      <c r="BJ399" s="16" t="s">
        <v>14</v>
      </c>
      <c r="BK399" s="208">
        <f>ROUND(I399*H399,2)</f>
        <v>0</v>
      </c>
      <c r="BL399" s="16" t="s">
        <v>148</v>
      </c>
      <c r="BM399" s="207" t="s">
        <v>1398</v>
      </c>
    </row>
    <row r="400" s="2" customFormat="1">
      <c r="A400" s="37"/>
      <c r="B400" s="38"/>
      <c r="C400" s="39"/>
      <c r="D400" s="209" t="s">
        <v>156</v>
      </c>
      <c r="E400" s="39"/>
      <c r="F400" s="210" t="s">
        <v>1165</v>
      </c>
      <c r="G400" s="39"/>
      <c r="H400" s="39"/>
      <c r="I400" s="211"/>
      <c r="J400" s="39"/>
      <c r="K400" s="39"/>
      <c r="L400" s="43"/>
      <c r="M400" s="212"/>
      <c r="N400" s="213"/>
      <c r="O400" s="83"/>
      <c r="P400" s="83"/>
      <c r="Q400" s="83"/>
      <c r="R400" s="83"/>
      <c r="S400" s="83"/>
      <c r="T400" s="84"/>
      <c r="U400" s="37"/>
      <c r="V400" s="37"/>
      <c r="W400" s="37"/>
      <c r="X400" s="37"/>
      <c r="Y400" s="37"/>
      <c r="Z400" s="37"/>
      <c r="AA400" s="37"/>
      <c r="AB400" s="37"/>
      <c r="AC400" s="37"/>
      <c r="AD400" s="37"/>
      <c r="AE400" s="37"/>
      <c r="AT400" s="16" t="s">
        <v>156</v>
      </c>
      <c r="AU400" s="16" t="s">
        <v>14</v>
      </c>
    </row>
    <row r="401" s="12" customFormat="1">
      <c r="A401" s="12"/>
      <c r="B401" s="216"/>
      <c r="C401" s="217"/>
      <c r="D401" s="209" t="s">
        <v>160</v>
      </c>
      <c r="E401" s="218" t="s">
        <v>19</v>
      </c>
      <c r="F401" s="219" t="s">
        <v>575</v>
      </c>
      <c r="G401" s="217"/>
      <c r="H401" s="218" t="s">
        <v>19</v>
      </c>
      <c r="I401" s="220"/>
      <c r="J401" s="217"/>
      <c r="K401" s="217"/>
      <c r="L401" s="221"/>
      <c r="M401" s="222"/>
      <c r="N401" s="223"/>
      <c r="O401" s="223"/>
      <c r="P401" s="223"/>
      <c r="Q401" s="223"/>
      <c r="R401" s="223"/>
      <c r="S401" s="223"/>
      <c r="T401" s="224"/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T401" s="225" t="s">
        <v>160</v>
      </c>
      <c r="AU401" s="225" t="s">
        <v>14</v>
      </c>
      <c r="AV401" s="12" t="s">
        <v>14</v>
      </c>
      <c r="AW401" s="12" t="s">
        <v>35</v>
      </c>
      <c r="AX401" s="12" t="s">
        <v>76</v>
      </c>
      <c r="AY401" s="225" t="s">
        <v>149</v>
      </c>
    </row>
    <row r="402" s="13" customFormat="1">
      <c r="A402" s="13"/>
      <c r="B402" s="226"/>
      <c r="C402" s="227"/>
      <c r="D402" s="209" t="s">
        <v>160</v>
      </c>
      <c r="E402" s="228" t="s">
        <v>770</v>
      </c>
      <c r="F402" s="229" t="s">
        <v>1399</v>
      </c>
      <c r="G402" s="227"/>
      <c r="H402" s="230">
        <v>15</v>
      </c>
      <c r="I402" s="231"/>
      <c r="J402" s="227"/>
      <c r="K402" s="227"/>
      <c r="L402" s="232"/>
      <c r="M402" s="233"/>
      <c r="N402" s="234"/>
      <c r="O402" s="234"/>
      <c r="P402" s="234"/>
      <c r="Q402" s="234"/>
      <c r="R402" s="234"/>
      <c r="S402" s="234"/>
      <c r="T402" s="235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36" t="s">
        <v>160</v>
      </c>
      <c r="AU402" s="236" t="s">
        <v>14</v>
      </c>
      <c r="AV402" s="13" t="s">
        <v>96</v>
      </c>
      <c r="AW402" s="13" t="s">
        <v>35</v>
      </c>
      <c r="AX402" s="13" t="s">
        <v>76</v>
      </c>
      <c r="AY402" s="236" t="s">
        <v>149</v>
      </c>
    </row>
    <row r="403" s="13" customFormat="1">
      <c r="A403" s="13"/>
      <c r="B403" s="226"/>
      <c r="C403" s="227"/>
      <c r="D403" s="209" t="s">
        <v>160</v>
      </c>
      <c r="E403" s="228" t="s">
        <v>772</v>
      </c>
      <c r="F403" s="229" t="s">
        <v>773</v>
      </c>
      <c r="G403" s="227"/>
      <c r="H403" s="230">
        <v>15</v>
      </c>
      <c r="I403" s="231"/>
      <c r="J403" s="227"/>
      <c r="K403" s="227"/>
      <c r="L403" s="232"/>
      <c r="M403" s="233"/>
      <c r="N403" s="234"/>
      <c r="O403" s="234"/>
      <c r="P403" s="234"/>
      <c r="Q403" s="234"/>
      <c r="R403" s="234"/>
      <c r="S403" s="234"/>
      <c r="T403" s="235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36" t="s">
        <v>160</v>
      </c>
      <c r="AU403" s="236" t="s">
        <v>14</v>
      </c>
      <c r="AV403" s="13" t="s">
        <v>96</v>
      </c>
      <c r="AW403" s="13" t="s">
        <v>35</v>
      </c>
      <c r="AX403" s="13" t="s">
        <v>14</v>
      </c>
      <c r="AY403" s="236" t="s">
        <v>149</v>
      </c>
    </row>
    <row r="404" s="11" customFormat="1" ht="25.92" customHeight="1">
      <c r="A404" s="11"/>
      <c r="B404" s="182"/>
      <c r="C404" s="183"/>
      <c r="D404" s="184" t="s">
        <v>75</v>
      </c>
      <c r="E404" s="185" t="s">
        <v>228</v>
      </c>
      <c r="F404" s="185" t="s">
        <v>668</v>
      </c>
      <c r="G404" s="183"/>
      <c r="H404" s="183"/>
      <c r="I404" s="186"/>
      <c r="J404" s="187">
        <f>BK404</f>
        <v>0</v>
      </c>
      <c r="K404" s="183"/>
      <c r="L404" s="188"/>
      <c r="M404" s="189"/>
      <c r="N404" s="190"/>
      <c r="O404" s="190"/>
      <c r="P404" s="191">
        <f>SUM(P405:P447)</f>
        <v>0</v>
      </c>
      <c r="Q404" s="190"/>
      <c r="R404" s="191">
        <f>SUM(R405:R447)</f>
        <v>39.909848999999994</v>
      </c>
      <c r="S404" s="190"/>
      <c r="T404" s="192">
        <f>SUM(T405:T447)</f>
        <v>14.651</v>
      </c>
      <c r="U404" s="11"/>
      <c r="V404" s="11"/>
      <c r="W404" s="11"/>
      <c r="X404" s="11"/>
      <c r="Y404" s="11"/>
      <c r="Z404" s="11"/>
      <c r="AA404" s="11"/>
      <c r="AB404" s="11"/>
      <c r="AC404" s="11"/>
      <c r="AD404" s="11"/>
      <c r="AE404" s="11"/>
      <c r="AR404" s="193" t="s">
        <v>148</v>
      </c>
      <c r="AT404" s="194" t="s">
        <v>75</v>
      </c>
      <c r="AU404" s="194" t="s">
        <v>76</v>
      </c>
      <c r="AY404" s="193" t="s">
        <v>149</v>
      </c>
      <c r="BK404" s="195">
        <f>SUM(BK405:BK447)</f>
        <v>0</v>
      </c>
    </row>
    <row r="405" s="2" customFormat="1" ht="16.5" customHeight="1">
      <c r="A405" s="37"/>
      <c r="B405" s="38"/>
      <c r="C405" s="196" t="s">
        <v>630</v>
      </c>
      <c r="D405" s="196" t="s">
        <v>150</v>
      </c>
      <c r="E405" s="197" t="s">
        <v>1171</v>
      </c>
      <c r="F405" s="198" t="s">
        <v>1172</v>
      </c>
      <c r="G405" s="199" t="s">
        <v>291</v>
      </c>
      <c r="H405" s="200">
        <v>20</v>
      </c>
      <c r="I405" s="201"/>
      <c r="J405" s="202">
        <f>ROUND(I405*H405,2)</f>
        <v>0</v>
      </c>
      <c r="K405" s="198" t="s">
        <v>154</v>
      </c>
      <c r="L405" s="43"/>
      <c r="M405" s="203" t="s">
        <v>19</v>
      </c>
      <c r="N405" s="204" t="s">
        <v>47</v>
      </c>
      <c r="O405" s="83"/>
      <c r="P405" s="205">
        <f>O405*H405</f>
        <v>0</v>
      </c>
      <c r="Q405" s="205">
        <v>0.017100000000000001</v>
      </c>
      <c r="R405" s="205">
        <f>Q405*H405</f>
        <v>0.34200000000000003</v>
      </c>
      <c r="S405" s="205">
        <v>0</v>
      </c>
      <c r="T405" s="206">
        <f>S405*H405</f>
        <v>0</v>
      </c>
      <c r="U405" s="37"/>
      <c r="V405" s="37"/>
      <c r="W405" s="37"/>
      <c r="X405" s="37"/>
      <c r="Y405" s="37"/>
      <c r="Z405" s="37"/>
      <c r="AA405" s="37"/>
      <c r="AB405" s="37"/>
      <c r="AC405" s="37"/>
      <c r="AD405" s="37"/>
      <c r="AE405" s="37"/>
      <c r="AR405" s="207" t="s">
        <v>148</v>
      </c>
      <c r="AT405" s="207" t="s">
        <v>150</v>
      </c>
      <c r="AU405" s="207" t="s">
        <v>14</v>
      </c>
      <c r="AY405" s="16" t="s">
        <v>149</v>
      </c>
      <c r="BE405" s="208">
        <f>IF(N405="základní",J405,0)</f>
        <v>0</v>
      </c>
      <c r="BF405" s="208">
        <f>IF(N405="snížená",J405,0)</f>
        <v>0</v>
      </c>
      <c r="BG405" s="208">
        <f>IF(N405="zákl. přenesená",J405,0)</f>
        <v>0</v>
      </c>
      <c r="BH405" s="208">
        <f>IF(N405="sníž. přenesená",J405,0)</f>
        <v>0</v>
      </c>
      <c r="BI405" s="208">
        <f>IF(N405="nulová",J405,0)</f>
        <v>0</v>
      </c>
      <c r="BJ405" s="16" t="s">
        <v>14</v>
      </c>
      <c r="BK405" s="208">
        <f>ROUND(I405*H405,2)</f>
        <v>0</v>
      </c>
      <c r="BL405" s="16" t="s">
        <v>148</v>
      </c>
      <c r="BM405" s="207" t="s">
        <v>1400</v>
      </c>
    </row>
    <row r="406" s="2" customFormat="1">
      <c r="A406" s="37"/>
      <c r="B406" s="38"/>
      <c r="C406" s="39"/>
      <c r="D406" s="209" t="s">
        <v>156</v>
      </c>
      <c r="E406" s="39"/>
      <c r="F406" s="210" t="s">
        <v>1174</v>
      </c>
      <c r="G406" s="39"/>
      <c r="H406" s="39"/>
      <c r="I406" s="211"/>
      <c r="J406" s="39"/>
      <c r="K406" s="39"/>
      <c r="L406" s="43"/>
      <c r="M406" s="212"/>
      <c r="N406" s="213"/>
      <c r="O406" s="83"/>
      <c r="P406" s="83"/>
      <c r="Q406" s="83"/>
      <c r="R406" s="83"/>
      <c r="S406" s="83"/>
      <c r="T406" s="84"/>
      <c r="U406" s="37"/>
      <c r="V406" s="37"/>
      <c r="W406" s="37"/>
      <c r="X406" s="37"/>
      <c r="Y406" s="37"/>
      <c r="Z406" s="37"/>
      <c r="AA406" s="37"/>
      <c r="AB406" s="37"/>
      <c r="AC406" s="37"/>
      <c r="AD406" s="37"/>
      <c r="AE406" s="37"/>
      <c r="AT406" s="16" t="s">
        <v>156</v>
      </c>
      <c r="AU406" s="16" t="s">
        <v>14</v>
      </c>
    </row>
    <row r="407" s="2" customFormat="1">
      <c r="A407" s="37"/>
      <c r="B407" s="38"/>
      <c r="C407" s="39"/>
      <c r="D407" s="214" t="s">
        <v>158</v>
      </c>
      <c r="E407" s="39"/>
      <c r="F407" s="215" t="s">
        <v>1175</v>
      </c>
      <c r="G407" s="39"/>
      <c r="H407" s="39"/>
      <c r="I407" s="211"/>
      <c r="J407" s="39"/>
      <c r="K407" s="39"/>
      <c r="L407" s="43"/>
      <c r="M407" s="212"/>
      <c r="N407" s="213"/>
      <c r="O407" s="83"/>
      <c r="P407" s="83"/>
      <c r="Q407" s="83"/>
      <c r="R407" s="83"/>
      <c r="S407" s="83"/>
      <c r="T407" s="84"/>
      <c r="U407" s="37"/>
      <c r="V407" s="37"/>
      <c r="W407" s="37"/>
      <c r="X407" s="37"/>
      <c r="Y407" s="37"/>
      <c r="Z407" s="37"/>
      <c r="AA407" s="37"/>
      <c r="AB407" s="37"/>
      <c r="AC407" s="37"/>
      <c r="AD407" s="37"/>
      <c r="AE407" s="37"/>
      <c r="AT407" s="16" t="s">
        <v>158</v>
      </c>
      <c r="AU407" s="16" t="s">
        <v>14</v>
      </c>
    </row>
    <row r="408" s="12" customFormat="1">
      <c r="A408" s="12"/>
      <c r="B408" s="216"/>
      <c r="C408" s="217"/>
      <c r="D408" s="209" t="s">
        <v>160</v>
      </c>
      <c r="E408" s="218" t="s">
        <v>19</v>
      </c>
      <c r="F408" s="219" t="s">
        <v>575</v>
      </c>
      <c r="G408" s="217"/>
      <c r="H408" s="218" t="s">
        <v>19</v>
      </c>
      <c r="I408" s="220"/>
      <c r="J408" s="217"/>
      <c r="K408" s="217"/>
      <c r="L408" s="221"/>
      <c r="M408" s="222"/>
      <c r="N408" s="223"/>
      <c r="O408" s="223"/>
      <c r="P408" s="223"/>
      <c r="Q408" s="223"/>
      <c r="R408" s="223"/>
      <c r="S408" s="223"/>
      <c r="T408" s="224"/>
      <c r="U408" s="12"/>
      <c r="V408" s="12"/>
      <c r="W408" s="12"/>
      <c r="X408" s="12"/>
      <c r="Y408" s="12"/>
      <c r="Z408" s="12"/>
      <c r="AA408" s="12"/>
      <c r="AB408" s="12"/>
      <c r="AC408" s="12"/>
      <c r="AD408" s="12"/>
      <c r="AE408" s="12"/>
      <c r="AT408" s="225" t="s">
        <v>160</v>
      </c>
      <c r="AU408" s="225" t="s">
        <v>14</v>
      </c>
      <c r="AV408" s="12" t="s">
        <v>14</v>
      </c>
      <c r="AW408" s="12" t="s">
        <v>35</v>
      </c>
      <c r="AX408" s="12" t="s">
        <v>76</v>
      </c>
      <c r="AY408" s="225" t="s">
        <v>149</v>
      </c>
    </row>
    <row r="409" s="13" customFormat="1">
      <c r="A409" s="13"/>
      <c r="B409" s="226"/>
      <c r="C409" s="227"/>
      <c r="D409" s="209" t="s">
        <v>160</v>
      </c>
      <c r="E409" s="228" t="s">
        <v>1133</v>
      </c>
      <c r="F409" s="229" t="s">
        <v>1401</v>
      </c>
      <c r="G409" s="227"/>
      <c r="H409" s="230">
        <v>20</v>
      </c>
      <c r="I409" s="231"/>
      <c r="J409" s="227"/>
      <c r="K409" s="227"/>
      <c r="L409" s="232"/>
      <c r="M409" s="233"/>
      <c r="N409" s="234"/>
      <c r="O409" s="234"/>
      <c r="P409" s="234"/>
      <c r="Q409" s="234"/>
      <c r="R409" s="234"/>
      <c r="S409" s="234"/>
      <c r="T409" s="235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36" t="s">
        <v>160</v>
      </c>
      <c r="AU409" s="236" t="s">
        <v>14</v>
      </c>
      <c r="AV409" s="13" t="s">
        <v>96</v>
      </c>
      <c r="AW409" s="13" t="s">
        <v>35</v>
      </c>
      <c r="AX409" s="13" t="s">
        <v>76</v>
      </c>
      <c r="AY409" s="236" t="s">
        <v>149</v>
      </c>
    </row>
    <row r="410" s="13" customFormat="1">
      <c r="A410" s="13"/>
      <c r="B410" s="226"/>
      <c r="C410" s="227"/>
      <c r="D410" s="209" t="s">
        <v>160</v>
      </c>
      <c r="E410" s="228" t="s">
        <v>1135</v>
      </c>
      <c r="F410" s="229" t="s">
        <v>1136</v>
      </c>
      <c r="G410" s="227"/>
      <c r="H410" s="230">
        <v>20</v>
      </c>
      <c r="I410" s="231"/>
      <c r="J410" s="227"/>
      <c r="K410" s="227"/>
      <c r="L410" s="232"/>
      <c r="M410" s="233"/>
      <c r="N410" s="234"/>
      <c r="O410" s="234"/>
      <c r="P410" s="234"/>
      <c r="Q410" s="234"/>
      <c r="R410" s="234"/>
      <c r="S410" s="234"/>
      <c r="T410" s="235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36" t="s">
        <v>160</v>
      </c>
      <c r="AU410" s="236" t="s">
        <v>14</v>
      </c>
      <c r="AV410" s="13" t="s">
        <v>96</v>
      </c>
      <c r="AW410" s="13" t="s">
        <v>35</v>
      </c>
      <c r="AX410" s="13" t="s">
        <v>14</v>
      </c>
      <c r="AY410" s="236" t="s">
        <v>149</v>
      </c>
    </row>
    <row r="411" s="2" customFormat="1" ht="16.5" customHeight="1">
      <c r="A411" s="37"/>
      <c r="B411" s="38"/>
      <c r="C411" s="196" t="s">
        <v>642</v>
      </c>
      <c r="D411" s="196" t="s">
        <v>150</v>
      </c>
      <c r="E411" s="197" t="s">
        <v>1184</v>
      </c>
      <c r="F411" s="198" t="s">
        <v>1185</v>
      </c>
      <c r="G411" s="199" t="s">
        <v>281</v>
      </c>
      <c r="H411" s="200">
        <v>30</v>
      </c>
      <c r="I411" s="201"/>
      <c r="J411" s="202">
        <f>ROUND(I411*H411,2)</f>
        <v>0</v>
      </c>
      <c r="K411" s="198" t="s">
        <v>154</v>
      </c>
      <c r="L411" s="43"/>
      <c r="M411" s="203" t="s">
        <v>19</v>
      </c>
      <c r="N411" s="204" t="s">
        <v>47</v>
      </c>
      <c r="O411" s="83"/>
      <c r="P411" s="205">
        <f>O411*H411</f>
        <v>0</v>
      </c>
      <c r="Q411" s="205">
        <v>0.10988000000000001</v>
      </c>
      <c r="R411" s="205">
        <f>Q411*H411</f>
        <v>3.2964000000000002</v>
      </c>
      <c r="S411" s="205">
        <v>0</v>
      </c>
      <c r="T411" s="206">
        <f>S411*H411</f>
        <v>0</v>
      </c>
      <c r="U411" s="37"/>
      <c r="V411" s="37"/>
      <c r="W411" s="37"/>
      <c r="X411" s="37"/>
      <c r="Y411" s="37"/>
      <c r="Z411" s="37"/>
      <c r="AA411" s="37"/>
      <c r="AB411" s="37"/>
      <c r="AC411" s="37"/>
      <c r="AD411" s="37"/>
      <c r="AE411" s="37"/>
      <c r="AR411" s="207" t="s">
        <v>148</v>
      </c>
      <c r="AT411" s="207" t="s">
        <v>150</v>
      </c>
      <c r="AU411" s="207" t="s">
        <v>14</v>
      </c>
      <c r="AY411" s="16" t="s">
        <v>149</v>
      </c>
      <c r="BE411" s="208">
        <f>IF(N411="základní",J411,0)</f>
        <v>0</v>
      </c>
      <c r="BF411" s="208">
        <f>IF(N411="snížená",J411,0)</f>
        <v>0</v>
      </c>
      <c r="BG411" s="208">
        <f>IF(N411="zákl. přenesená",J411,0)</f>
        <v>0</v>
      </c>
      <c r="BH411" s="208">
        <f>IF(N411="sníž. přenesená",J411,0)</f>
        <v>0</v>
      </c>
      <c r="BI411" s="208">
        <f>IF(N411="nulová",J411,0)</f>
        <v>0</v>
      </c>
      <c r="BJ411" s="16" t="s">
        <v>14</v>
      </c>
      <c r="BK411" s="208">
        <f>ROUND(I411*H411,2)</f>
        <v>0</v>
      </c>
      <c r="BL411" s="16" t="s">
        <v>148</v>
      </c>
      <c r="BM411" s="207" t="s">
        <v>1402</v>
      </c>
    </row>
    <row r="412" s="2" customFormat="1">
      <c r="A412" s="37"/>
      <c r="B412" s="38"/>
      <c r="C412" s="39"/>
      <c r="D412" s="209" t="s">
        <v>156</v>
      </c>
      <c r="E412" s="39"/>
      <c r="F412" s="210" t="s">
        <v>1187</v>
      </c>
      <c r="G412" s="39"/>
      <c r="H412" s="39"/>
      <c r="I412" s="211"/>
      <c r="J412" s="39"/>
      <c r="K412" s="39"/>
      <c r="L412" s="43"/>
      <c r="M412" s="212"/>
      <c r="N412" s="213"/>
      <c r="O412" s="83"/>
      <c r="P412" s="83"/>
      <c r="Q412" s="83"/>
      <c r="R412" s="83"/>
      <c r="S412" s="83"/>
      <c r="T412" s="84"/>
      <c r="U412" s="37"/>
      <c r="V412" s="37"/>
      <c r="W412" s="37"/>
      <c r="X412" s="37"/>
      <c r="Y412" s="37"/>
      <c r="Z412" s="37"/>
      <c r="AA412" s="37"/>
      <c r="AB412" s="37"/>
      <c r="AC412" s="37"/>
      <c r="AD412" s="37"/>
      <c r="AE412" s="37"/>
      <c r="AT412" s="16" t="s">
        <v>156</v>
      </c>
      <c r="AU412" s="16" t="s">
        <v>14</v>
      </c>
    </row>
    <row r="413" s="2" customFormat="1">
      <c r="A413" s="37"/>
      <c r="B413" s="38"/>
      <c r="C413" s="39"/>
      <c r="D413" s="214" t="s">
        <v>158</v>
      </c>
      <c r="E413" s="39"/>
      <c r="F413" s="215" t="s">
        <v>1188</v>
      </c>
      <c r="G413" s="39"/>
      <c r="H413" s="39"/>
      <c r="I413" s="211"/>
      <c r="J413" s="39"/>
      <c r="K413" s="39"/>
      <c r="L413" s="43"/>
      <c r="M413" s="212"/>
      <c r="N413" s="213"/>
      <c r="O413" s="83"/>
      <c r="P413" s="83"/>
      <c r="Q413" s="83"/>
      <c r="R413" s="83"/>
      <c r="S413" s="83"/>
      <c r="T413" s="84"/>
      <c r="U413" s="37"/>
      <c r="V413" s="37"/>
      <c r="W413" s="37"/>
      <c r="X413" s="37"/>
      <c r="Y413" s="37"/>
      <c r="Z413" s="37"/>
      <c r="AA413" s="37"/>
      <c r="AB413" s="37"/>
      <c r="AC413" s="37"/>
      <c r="AD413" s="37"/>
      <c r="AE413" s="37"/>
      <c r="AT413" s="16" t="s">
        <v>158</v>
      </c>
      <c r="AU413" s="16" t="s">
        <v>14</v>
      </c>
    </row>
    <row r="414" s="12" customFormat="1">
      <c r="A414" s="12"/>
      <c r="B414" s="216"/>
      <c r="C414" s="217"/>
      <c r="D414" s="209" t="s">
        <v>160</v>
      </c>
      <c r="E414" s="218" t="s">
        <v>19</v>
      </c>
      <c r="F414" s="219" t="s">
        <v>575</v>
      </c>
      <c r="G414" s="217"/>
      <c r="H414" s="218" t="s">
        <v>19</v>
      </c>
      <c r="I414" s="220"/>
      <c r="J414" s="217"/>
      <c r="K414" s="217"/>
      <c r="L414" s="221"/>
      <c r="M414" s="222"/>
      <c r="N414" s="223"/>
      <c r="O414" s="223"/>
      <c r="P414" s="223"/>
      <c r="Q414" s="223"/>
      <c r="R414" s="223"/>
      <c r="S414" s="223"/>
      <c r="T414" s="224"/>
      <c r="U414" s="12"/>
      <c r="V414" s="12"/>
      <c r="W414" s="12"/>
      <c r="X414" s="12"/>
      <c r="Y414" s="12"/>
      <c r="Z414" s="12"/>
      <c r="AA414" s="12"/>
      <c r="AB414" s="12"/>
      <c r="AC414" s="12"/>
      <c r="AD414" s="12"/>
      <c r="AE414" s="12"/>
      <c r="AT414" s="225" t="s">
        <v>160</v>
      </c>
      <c r="AU414" s="225" t="s">
        <v>14</v>
      </c>
      <c r="AV414" s="12" t="s">
        <v>14</v>
      </c>
      <c r="AW414" s="12" t="s">
        <v>35</v>
      </c>
      <c r="AX414" s="12" t="s">
        <v>76</v>
      </c>
      <c r="AY414" s="225" t="s">
        <v>149</v>
      </c>
    </row>
    <row r="415" s="13" customFormat="1">
      <c r="A415" s="13"/>
      <c r="B415" s="226"/>
      <c r="C415" s="227"/>
      <c r="D415" s="209" t="s">
        <v>160</v>
      </c>
      <c r="E415" s="228" t="s">
        <v>1139</v>
      </c>
      <c r="F415" s="229" t="s">
        <v>1403</v>
      </c>
      <c r="G415" s="227"/>
      <c r="H415" s="230">
        <v>30</v>
      </c>
      <c r="I415" s="231"/>
      <c r="J415" s="227"/>
      <c r="K415" s="227"/>
      <c r="L415" s="232"/>
      <c r="M415" s="233"/>
      <c r="N415" s="234"/>
      <c r="O415" s="234"/>
      <c r="P415" s="234"/>
      <c r="Q415" s="234"/>
      <c r="R415" s="234"/>
      <c r="S415" s="234"/>
      <c r="T415" s="235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36" t="s">
        <v>160</v>
      </c>
      <c r="AU415" s="236" t="s">
        <v>14</v>
      </c>
      <c r="AV415" s="13" t="s">
        <v>96</v>
      </c>
      <c r="AW415" s="13" t="s">
        <v>35</v>
      </c>
      <c r="AX415" s="13" t="s">
        <v>76</v>
      </c>
      <c r="AY415" s="236" t="s">
        <v>149</v>
      </c>
    </row>
    <row r="416" s="13" customFormat="1">
      <c r="A416" s="13"/>
      <c r="B416" s="226"/>
      <c r="C416" s="227"/>
      <c r="D416" s="209" t="s">
        <v>160</v>
      </c>
      <c r="E416" s="228" t="s">
        <v>1141</v>
      </c>
      <c r="F416" s="229" t="s">
        <v>1142</v>
      </c>
      <c r="G416" s="227"/>
      <c r="H416" s="230">
        <v>30</v>
      </c>
      <c r="I416" s="231"/>
      <c r="J416" s="227"/>
      <c r="K416" s="227"/>
      <c r="L416" s="232"/>
      <c r="M416" s="233"/>
      <c r="N416" s="234"/>
      <c r="O416" s="234"/>
      <c r="P416" s="234"/>
      <c r="Q416" s="234"/>
      <c r="R416" s="234"/>
      <c r="S416" s="234"/>
      <c r="T416" s="235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36" t="s">
        <v>160</v>
      </c>
      <c r="AU416" s="236" t="s">
        <v>14</v>
      </c>
      <c r="AV416" s="13" t="s">
        <v>96</v>
      </c>
      <c r="AW416" s="13" t="s">
        <v>35</v>
      </c>
      <c r="AX416" s="13" t="s">
        <v>14</v>
      </c>
      <c r="AY416" s="236" t="s">
        <v>149</v>
      </c>
    </row>
    <row r="417" s="2" customFormat="1" ht="16.5" customHeight="1">
      <c r="A417" s="37"/>
      <c r="B417" s="38"/>
      <c r="C417" s="237" t="s">
        <v>648</v>
      </c>
      <c r="D417" s="237" t="s">
        <v>281</v>
      </c>
      <c r="E417" s="238" t="s">
        <v>1194</v>
      </c>
      <c r="F417" s="239" t="s">
        <v>1195</v>
      </c>
      <c r="G417" s="240" t="s">
        <v>291</v>
      </c>
      <c r="H417" s="241">
        <v>3</v>
      </c>
      <c r="I417" s="242"/>
      <c r="J417" s="243">
        <f>ROUND(I417*H417,2)</f>
        <v>0</v>
      </c>
      <c r="K417" s="239" t="s">
        <v>154</v>
      </c>
      <c r="L417" s="244"/>
      <c r="M417" s="245" t="s">
        <v>19</v>
      </c>
      <c r="N417" s="246" t="s">
        <v>47</v>
      </c>
      <c r="O417" s="83"/>
      <c r="P417" s="205">
        <f>O417*H417</f>
        <v>0</v>
      </c>
      <c r="Q417" s="205">
        <v>0.222</v>
      </c>
      <c r="R417" s="205">
        <f>Q417*H417</f>
        <v>0.66600000000000004</v>
      </c>
      <c r="S417" s="205">
        <v>0</v>
      </c>
      <c r="T417" s="206">
        <f>S417*H417</f>
        <v>0</v>
      </c>
      <c r="U417" s="37"/>
      <c r="V417" s="37"/>
      <c r="W417" s="37"/>
      <c r="X417" s="37"/>
      <c r="Y417" s="37"/>
      <c r="Z417" s="37"/>
      <c r="AA417" s="37"/>
      <c r="AB417" s="37"/>
      <c r="AC417" s="37"/>
      <c r="AD417" s="37"/>
      <c r="AE417" s="37"/>
      <c r="AR417" s="207" t="s">
        <v>222</v>
      </c>
      <c r="AT417" s="207" t="s">
        <v>281</v>
      </c>
      <c r="AU417" s="207" t="s">
        <v>14</v>
      </c>
      <c r="AY417" s="16" t="s">
        <v>149</v>
      </c>
      <c r="BE417" s="208">
        <f>IF(N417="základní",J417,0)</f>
        <v>0</v>
      </c>
      <c r="BF417" s="208">
        <f>IF(N417="snížená",J417,0)</f>
        <v>0</v>
      </c>
      <c r="BG417" s="208">
        <f>IF(N417="zákl. přenesená",J417,0)</f>
        <v>0</v>
      </c>
      <c r="BH417" s="208">
        <f>IF(N417="sníž. přenesená",J417,0)</f>
        <v>0</v>
      </c>
      <c r="BI417" s="208">
        <f>IF(N417="nulová",J417,0)</f>
        <v>0</v>
      </c>
      <c r="BJ417" s="16" t="s">
        <v>14</v>
      </c>
      <c r="BK417" s="208">
        <f>ROUND(I417*H417,2)</f>
        <v>0</v>
      </c>
      <c r="BL417" s="16" t="s">
        <v>148</v>
      </c>
      <c r="BM417" s="207" t="s">
        <v>1404</v>
      </c>
    </row>
    <row r="418" s="2" customFormat="1">
      <c r="A418" s="37"/>
      <c r="B418" s="38"/>
      <c r="C418" s="39"/>
      <c r="D418" s="209" t="s">
        <v>156</v>
      </c>
      <c r="E418" s="39"/>
      <c r="F418" s="210" t="s">
        <v>1195</v>
      </c>
      <c r="G418" s="39"/>
      <c r="H418" s="39"/>
      <c r="I418" s="211"/>
      <c r="J418" s="39"/>
      <c r="K418" s="39"/>
      <c r="L418" s="43"/>
      <c r="M418" s="212"/>
      <c r="N418" s="213"/>
      <c r="O418" s="83"/>
      <c r="P418" s="83"/>
      <c r="Q418" s="83"/>
      <c r="R418" s="83"/>
      <c r="S418" s="83"/>
      <c r="T418" s="84"/>
      <c r="U418" s="37"/>
      <c r="V418" s="37"/>
      <c r="W418" s="37"/>
      <c r="X418" s="37"/>
      <c r="Y418" s="37"/>
      <c r="Z418" s="37"/>
      <c r="AA418" s="37"/>
      <c r="AB418" s="37"/>
      <c r="AC418" s="37"/>
      <c r="AD418" s="37"/>
      <c r="AE418" s="37"/>
      <c r="AT418" s="16" t="s">
        <v>156</v>
      </c>
      <c r="AU418" s="16" t="s">
        <v>14</v>
      </c>
    </row>
    <row r="419" s="12" customFormat="1">
      <c r="A419" s="12"/>
      <c r="B419" s="216"/>
      <c r="C419" s="217"/>
      <c r="D419" s="209" t="s">
        <v>160</v>
      </c>
      <c r="E419" s="218" t="s">
        <v>19</v>
      </c>
      <c r="F419" s="219" t="s">
        <v>575</v>
      </c>
      <c r="G419" s="217"/>
      <c r="H419" s="218" t="s">
        <v>19</v>
      </c>
      <c r="I419" s="220"/>
      <c r="J419" s="217"/>
      <c r="K419" s="217"/>
      <c r="L419" s="221"/>
      <c r="M419" s="222"/>
      <c r="N419" s="223"/>
      <c r="O419" s="223"/>
      <c r="P419" s="223"/>
      <c r="Q419" s="223"/>
      <c r="R419" s="223"/>
      <c r="S419" s="223"/>
      <c r="T419" s="224"/>
      <c r="U419" s="12"/>
      <c r="V419" s="12"/>
      <c r="W419" s="12"/>
      <c r="X419" s="12"/>
      <c r="Y419" s="12"/>
      <c r="Z419" s="12"/>
      <c r="AA419" s="12"/>
      <c r="AB419" s="12"/>
      <c r="AC419" s="12"/>
      <c r="AD419" s="12"/>
      <c r="AE419" s="12"/>
      <c r="AT419" s="225" t="s">
        <v>160</v>
      </c>
      <c r="AU419" s="225" t="s">
        <v>14</v>
      </c>
      <c r="AV419" s="12" t="s">
        <v>14</v>
      </c>
      <c r="AW419" s="12" t="s">
        <v>35</v>
      </c>
      <c r="AX419" s="12" t="s">
        <v>76</v>
      </c>
      <c r="AY419" s="225" t="s">
        <v>149</v>
      </c>
    </row>
    <row r="420" s="13" customFormat="1">
      <c r="A420" s="13"/>
      <c r="B420" s="226"/>
      <c r="C420" s="227"/>
      <c r="D420" s="209" t="s">
        <v>160</v>
      </c>
      <c r="E420" s="228" t="s">
        <v>1145</v>
      </c>
      <c r="F420" s="229" t="s">
        <v>1405</v>
      </c>
      <c r="G420" s="227"/>
      <c r="H420" s="230">
        <v>3</v>
      </c>
      <c r="I420" s="231"/>
      <c r="J420" s="227"/>
      <c r="K420" s="227"/>
      <c r="L420" s="232"/>
      <c r="M420" s="233"/>
      <c r="N420" s="234"/>
      <c r="O420" s="234"/>
      <c r="P420" s="234"/>
      <c r="Q420" s="234"/>
      <c r="R420" s="234"/>
      <c r="S420" s="234"/>
      <c r="T420" s="235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36" t="s">
        <v>160</v>
      </c>
      <c r="AU420" s="236" t="s">
        <v>14</v>
      </c>
      <c r="AV420" s="13" t="s">
        <v>96</v>
      </c>
      <c r="AW420" s="13" t="s">
        <v>35</v>
      </c>
      <c r="AX420" s="13" t="s">
        <v>76</v>
      </c>
      <c r="AY420" s="236" t="s">
        <v>149</v>
      </c>
    </row>
    <row r="421" s="13" customFormat="1">
      <c r="A421" s="13"/>
      <c r="B421" s="226"/>
      <c r="C421" s="227"/>
      <c r="D421" s="209" t="s">
        <v>160</v>
      </c>
      <c r="E421" s="228" t="s">
        <v>1147</v>
      </c>
      <c r="F421" s="229" t="s">
        <v>1148</v>
      </c>
      <c r="G421" s="227"/>
      <c r="H421" s="230">
        <v>3</v>
      </c>
      <c r="I421" s="231"/>
      <c r="J421" s="227"/>
      <c r="K421" s="227"/>
      <c r="L421" s="232"/>
      <c r="M421" s="233"/>
      <c r="N421" s="234"/>
      <c r="O421" s="234"/>
      <c r="P421" s="234"/>
      <c r="Q421" s="234"/>
      <c r="R421" s="234"/>
      <c r="S421" s="234"/>
      <c r="T421" s="235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36" t="s">
        <v>160</v>
      </c>
      <c r="AU421" s="236" t="s">
        <v>14</v>
      </c>
      <c r="AV421" s="13" t="s">
        <v>96</v>
      </c>
      <c r="AW421" s="13" t="s">
        <v>35</v>
      </c>
      <c r="AX421" s="13" t="s">
        <v>14</v>
      </c>
      <c r="AY421" s="236" t="s">
        <v>149</v>
      </c>
    </row>
    <row r="422" s="2" customFormat="1" ht="16.5" customHeight="1">
      <c r="A422" s="37"/>
      <c r="B422" s="38"/>
      <c r="C422" s="196" t="s">
        <v>652</v>
      </c>
      <c r="D422" s="196" t="s">
        <v>150</v>
      </c>
      <c r="E422" s="197" t="s">
        <v>1202</v>
      </c>
      <c r="F422" s="198" t="s">
        <v>1203</v>
      </c>
      <c r="G422" s="199" t="s">
        <v>281</v>
      </c>
      <c r="H422" s="200">
        <v>60</v>
      </c>
      <c r="I422" s="201"/>
      <c r="J422" s="202">
        <f>ROUND(I422*H422,2)</f>
        <v>0</v>
      </c>
      <c r="K422" s="198" t="s">
        <v>154</v>
      </c>
      <c r="L422" s="43"/>
      <c r="M422" s="203" t="s">
        <v>19</v>
      </c>
      <c r="N422" s="204" t="s">
        <v>47</v>
      </c>
      <c r="O422" s="83"/>
      <c r="P422" s="205">
        <f>O422*H422</f>
        <v>0</v>
      </c>
      <c r="Q422" s="205">
        <v>0.0043</v>
      </c>
      <c r="R422" s="205">
        <f>Q422*H422</f>
        <v>0.25800000000000001</v>
      </c>
      <c r="S422" s="205">
        <v>0</v>
      </c>
      <c r="T422" s="206">
        <f>S422*H422</f>
        <v>0</v>
      </c>
      <c r="U422" s="37"/>
      <c r="V422" s="37"/>
      <c r="W422" s="37"/>
      <c r="X422" s="37"/>
      <c r="Y422" s="37"/>
      <c r="Z422" s="37"/>
      <c r="AA422" s="37"/>
      <c r="AB422" s="37"/>
      <c r="AC422" s="37"/>
      <c r="AD422" s="37"/>
      <c r="AE422" s="37"/>
      <c r="AR422" s="207" t="s">
        <v>148</v>
      </c>
      <c r="AT422" s="207" t="s">
        <v>150</v>
      </c>
      <c r="AU422" s="207" t="s">
        <v>14</v>
      </c>
      <c r="AY422" s="16" t="s">
        <v>149</v>
      </c>
      <c r="BE422" s="208">
        <f>IF(N422="základní",J422,0)</f>
        <v>0</v>
      </c>
      <c r="BF422" s="208">
        <f>IF(N422="snížená",J422,0)</f>
        <v>0</v>
      </c>
      <c r="BG422" s="208">
        <f>IF(N422="zákl. přenesená",J422,0)</f>
        <v>0</v>
      </c>
      <c r="BH422" s="208">
        <f>IF(N422="sníž. přenesená",J422,0)</f>
        <v>0</v>
      </c>
      <c r="BI422" s="208">
        <f>IF(N422="nulová",J422,0)</f>
        <v>0</v>
      </c>
      <c r="BJ422" s="16" t="s">
        <v>14</v>
      </c>
      <c r="BK422" s="208">
        <f>ROUND(I422*H422,2)</f>
        <v>0</v>
      </c>
      <c r="BL422" s="16" t="s">
        <v>148</v>
      </c>
      <c r="BM422" s="207" t="s">
        <v>1406</v>
      </c>
    </row>
    <row r="423" s="2" customFormat="1">
      <c r="A423" s="37"/>
      <c r="B423" s="38"/>
      <c r="C423" s="39"/>
      <c r="D423" s="209" t="s">
        <v>156</v>
      </c>
      <c r="E423" s="39"/>
      <c r="F423" s="210" t="s">
        <v>1205</v>
      </c>
      <c r="G423" s="39"/>
      <c r="H423" s="39"/>
      <c r="I423" s="211"/>
      <c r="J423" s="39"/>
      <c r="K423" s="39"/>
      <c r="L423" s="43"/>
      <c r="M423" s="212"/>
      <c r="N423" s="213"/>
      <c r="O423" s="83"/>
      <c r="P423" s="83"/>
      <c r="Q423" s="83"/>
      <c r="R423" s="83"/>
      <c r="S423" s="83"/>
      <c r="T423" s="84"/>
      <c r="U423" s="37"/>
      <c r="V423" s="37"/>
      <c r="W423" s="37"/>
      <c r="X423" s="37"/>
      <c r="Y423" s="37"/>
      <c r="Z423" s="37"/>
      <c r="AA423" s="37"/>
      <c r="AB423" s="37"/>
      <c r="AC423" s="37"/>
      <c r="AD423" s="37"/>
      <c r="AE423" s="37"/>
      <c r="AT423" s="16" t="s">
        <v>156</v>
      </c>
      <c r="AU423" s="16" t="s">
        <v>14</v>
      </c>
    </row>
    <row r="424" s="2" customFormat="1">
      <c r="A424" s="37"/>
      <c r="B424" s="38"/>
      <c r="C424" s="39"/>
      <c r="D424" s="214" t="s">
        <v>158</v>
      </c>
      <c r="E424" s="39"/>
      <c r="F424" s="215" t="s">
        <v>1206</v>
      </c>
      <c r="G424" s="39"/>
      <c r="H424" s="39"/>
      <c r="I424" s="211"/>
      <c r="J424" s="39"/>
      <c r="K424" s="39"/>
      <c r="L424" s="43"/>
      <c r="M424" s="212"/>
      <c r="N424" s="213"/>
      <c r="O424" s="83"/>
      <c r="P424" s="83"/>
      <c r="Q424" s="83"/>
      <c r="R424" s="83"/>
      <c r="S424" s="83"/>
      <c r="T424" s="84"/>
      <c r="U424" s="37"/>
      <c r="V424" s="37"/>
      <c r="W424" s="37"/>
      <c r="X424" s="37"/>
      <c r="Y424" s="37"/>
      <c r="Z424" s="37"/>
      <c r="AA424" s="37"/>
      <c r="AB424" s="37"/>
      <c r="AC424" s="37"/>
      <c r="AD424" s="37"/>
      <c r="AE424" s="37"/>
      <c r="AT424" s="16" t="s">
        <v>158</v>
      </c>
      <c r="AU424" s="16" t="s">
        <v>14</v>
      </c>
    </row>
    <row r="425" s="12" customFormat="1">
      <c r="A425" s="12"/>
      <c r="B425" s="216"/>
      <c r="C425" s="217"/>
      <c r="D425" s="209" t="s">
        <v>160</v>
      </c>
      <c r="E425" s="218" t="s">
        <v>19</v>
      </c>
      <c r="F425" s="219" t="s">
        <v>575</v>
      </c>
      <c r="G425" s="217"/>
      <c r="H425" s="218" t="s">
        <v>19</v>
      </c>
      <c r="I425" s="220"/>
      <c r="J425" s="217"/>
      <c r="K425" s="217"/>
      <c r="L425" s="221"/>
      <c r="M425" s="222"/>
      <c r="N425" s="223"/>
      <c r="O425" s="223"/>
      <c r="P425" s="223"/>
      <c r="Q425" s="223"/>
      <c r="R425" s="223"/>
      <c r="S425" s="223"/>
      <c r="T425" s="224"/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T425" s="225" t="s">
        <v>160</v>
      </c>
      <c r="AU425" s="225" t="s">
        <v>14</v>
      </c>
      <c r="AV425" s="12" t="s">
        <v>14</v>
      </c>
      <c r="AW425" s="12" t="s">
        <v>35</v>
      </c>
      <c r="AX425" s="12" t="s">
        <v>76</v>
      </c>
      <c r="AY425" s="225" t="s">
        <v>149</v>
      </c>
    </row>
    <row r="426" s="13" customFormat="1">
      <c r="A426" s="13"/>
      <c r="B426" s="226"/>
      <c r="C426" s="227"/>
      <c r="D426" s="209" t="s">
        <v>160</v>
      </c>
      <c r="E426" s="228" t="s">
        <v>1151</v>
      </c>
      <c r="F426" s="229" t="s">
        <v>1407</v>
      </c>
      <c r="G426" s="227"/>
      <c r="H426" s="230">
        <v>60</v>
      </c>
      <c r="I426" s="231"/>
      <c r="J426" s="227"/>
      <c r="K426" s="227"/>
      <c r="L426" s="232"/>
      <c r="M426" s="233"/>
      <c r="N426" s="234"/>
      <c r="O426" s="234"/>
      <c r="P426" s="234"/>
      <c r="Q426" s="234"/>
      <c r="R426" s="234"/>
      <c r="S426" s="234"/>
      <c r="T426" s="235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36" t="s">
        <v>160</v>
      </c>
      <c r="AU426" s="236" t="s">
        <v>14</v>
      </c>
      <c r="AV426" s="13" t="s">
        <v>96</v>
      </c>
      <c r="AW426" s="13" t="s">
        <v>35</v>
      </c>
      <c r="AX426" s="13" t="s">
        <v>76</v>
      </c>
      <c r="AY426" s="236" t="s">
        <v>149</v>
      </c>
    </row>
    <row r="427" s="13" customFormat="1">
      <c r="A427" s="13"/>
      <c r="B427" s="226"/>
      <c r="C427" s="227"/>
      <c r="D427" s="209" t="s">
        <v>160</v>
      </c>
      <c r="E427" s="228" t="s">
        <v>1153</v>
      </c>
      <c r="F427" s="229" t="s">
        <v>1154</v>
      </c>
      <c r="G427" s="227"/>
      <c r="H427" s="230">
        <v>60</v>
      </c>
      <c r="I427" s="231"/>
      <c r="J427" s="227"/>
      <c r="K427" s="227"/>
      <c r="L427" s="232"/>
      <c r="M427" s="233"/>
      <c r="N427" s="234"/>
      <c r="O427" s="234"/>
      <c r="P427" s="234"/>
      <c r="Q427" s="234"/>
      <c r="R427" s="234"/>
      <c r="S427" s="234"/>
      <c r="T427" s="235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36" t="s">
        <v>160</v>
      </c>
      <c r="AU427" s="236" t="s">
        <v>14</v>
      </c>
      <c r="AV427" s="13" t="s">
        <v>96</v>
      </c>
      <c r="AW427" s="13" t="s">
        <v>35</v>
      </c>
      <c r="AX427" s="13" t="s">
        <v>14</v>
      </c>
      <c r="AY427" s="236" t="s">
        <v>149</v>
      </c>
    </row>
    <row r="428" s="2" customFormat="1" ht="21.75" customHeight="1">
      <c r="A428" s="37"/>
      <c r="B428" s="38"/>
      <c r="C428" s="196" t="s">
        <v>658</v>
      </c>
      <c r="D428" s="196" t="s">
        <v>150</v>
      </c>
      <c r="E428" s="197" t="s">
        <v>681</v>
      </c>
      <c r="F428" s="198" t="s">
        <v>682</v>
      </c>
      <c r="G428" s="199" t="s">
        <v>672</v>
      </c>
      <c r="H428" s="200">
        <v>2</v>
      </c>
      <c r="I428" s="201"/>
      <c r="J428" s="202">
        <f>ROUND(I428*H428,2)</f>
        <v>0</v>
      </c>
      <c r="K428" s="198" t="s">
        <v>154</v>
      </c>
      <c r="L428" s="43"/>
      <c r="M428" s="203" t="s">
        <v>19</v>
      </c>
      <c r="N428" s="204" t="s">
        <v>47</v>
      </c>
      <c r="O428" s="83"/>
      <c r="P428" s="205">
        <f>O428*H428</f>
        <v>0</v>
      </c>
      <c r="Q428" s="205">
        <v>6.2615499999999997</v>
      </c>
      <c r="R428" s="205">
        <f>Q428*H428</f>
        <v>12.5231</v>
      </c>
      <c r="S428" s="205">
        <v>0</v>
      </c>
      <c r="T428" s="206">
        <f>S428*H428</f>
        <v>0</v>
      </c>
      <c r="U428" s="37"/>
      <c r="V428" s="37"/>
      <c r="W428" s="37"/>
      <c r="X428" s="37"/>
      <c r="Y428" s="37"/>
      <c r="Z428" s="37"/>
      <c r="AA428" s="37"/>
      <c r="AB428" s="37"/>
      <c r="AC428" s="37"/>
      <c r="AD428" s="37"/>
      <c r="AE428" s="37"/>
      <c r="AR428" s="207" t="s">
        <v>148</v>
      </c>
      <c r="AT428" s="207" t="s">
        <v>150</v>
      </c>
      <c r="AU428" s="207" t="s">
        <v>14</v>
      </c>
      <c r="AY428" s="16" t="s">
        <v>149</v>
      </c>
      <c r="BE428" s="208">
        <f>IF(N428="základní",J428,0)</f>
        <v>0</v>
      </c>
      <c r="BF428" s="208">
        <f>IF(N428="snížená",J428,0)</f>
        <v>0</v>
      </c>
      <c r="BG428" s="208">
        <f>IF(N428="zákl. přenesená",J428,0)</f>
        <v>0</v>
      </c>
      <c r="BH428" s="208">
        <f>IF(N428="sníž. přenesená",J428,0)</f>
        <v>0</v>
      </c>
      <c r="BI428" s="208">
        <f>IF(N428="nulová",J428,0)</f>
        <v>0</v>
      </c>
      <c r="BJ428" s="16" t="s">
        <v>14</v>
      </c>
      <c r="BK428" s="208">
        <f>ROUND(I428*H428,2)</f>
        <v>0</v>
      </c>
      <c r="BL428" s="16" t="s">
        <v>148</v>
      </c>
      <c r="BM428" s="207" t="s">
        <v>1408</v>
      </c>
    </row>
    <row r="429" s="2" customFormat="1">
      <c r="A429" s="37"/>
      <c r="B429" s="38"/>
      <c r="C429" s="39"/>
      <c r="D429" s="209" t="s">
        <v>156</v>
      </c>
      <c r="E429" s="39"/>
      <c r="F429" s="210" t="s">
        <v>684</v>
      </c>
      <c r="G429" s="39"/>
      <c r="H429" s="39"/>
      <c r="I429" s="211"/>
      <c r="J429" s="39"/>
      <c r="K429" s="39"/>
      <c r="L429" s="43"/>
      <c r="M429" s="212"/>
      <c r="N429" s="213"/>
      <c r="O429" s="83"/>
      <c r="P429" s="83"/>
      <c r="Q429" s="83"/>
      <c r="R429" s="83"/>
      <c r="S429" s="83"/>
      <c r="T429" s="84"/>
      <c r="U429" s="37"/>
      <c r="V429" s="37"/>
      <c r="W429" s="37"/>
      <c r="X429" s="37"/>
      <c r="Y429" s="37"/>
      <c r="Z429" s="37"/>
      <c r="AA429" s="37"/>
      <c r="AB429" s="37"/>
      <c r="AC429" s="37"/>
      <c r="AD429" s="37"/>
      <c r="AE429" s="37"/>
      <c r="AT429" s="16" t="s">
        <v>156</v>
      </c>
      <c r="AU429" s="16" t="s">
        <v>14</v>
      </c>
    </row>
    <row r="430" s="2" customFormat="1">
      <c r="A430" s="37"/>
      <c r="B430" s="38"/>
      <c r="C430" s="39"/>
      <c r="D430" s="214" t="s">
        <v>158</v>
      </c>
      <c r="E430" s="39"/>
      <c r="F430" s="215" t="s">
        <v>685</v>
      </c>
      <c r="G430" s="39"/>
      <c r="H430" s="39"/>
      <c r="I430" s="211"/>
      <c r="J430" s="39"/>
      <c r="K430" s="39"/>
      <c r="L430" s="43"/>
      <c r="M430" s="212"/>
      <c r="N430" s="213"/>
      <c r="O430" s="83"/>
      <c r="P430" s="83"/>
      <c r="Q430" s="83"/>
      <c r="R430" s="83"/>
      <c r="S430" s="83"/>
      <c r="T430" s="84"/>
      <c r="U430" s="37"/>
      <c r="V430" s="37"/>
      <c r="W430" s="37"/>
      <c r="X430" s="37"/>
      <c r="Y430" s="37"/>
      <c r="Z430" s="37"/>
      <c r="AA430" s="37"/>
      <c r="AB430" s="37"/>
      <c r="AC430" s="37"/>
      <c r="AD430" s="37"/>
      <c r="AE430" s="37"/>
      <c r="AT430" s="16" t="s">
        <v>158</v>
      </c>
      <c r="AU430" s="16" t="s">
        <v>14</v>
      </c>
    </row>
    <row r="431" s="2" customFormat="1" ht="16.5" customHeight="1">
      <c r="A431" s="37"/>
      <c r="B431" s="38"/>
      <c r="C431" s="196" t="s">
        <v>664</v>
      </c>
      <c r="D431" s="196" t="s">
        <v>150</v>
      </c>
      <c r="E431" s="197" t="s">
        <v>690</v>
      </c>
      <c r="F431" s="198" t="s">
        <v>691</v>
      </c>
      <c r="G431" s="199" t="s">
        <v>281</v>
      </c>
      <c r="H431" s="200">
        <v>10.9</v>
      </c>
      <c r="I431" s="201"/>
      <c r="J431" s="202">
        <f>ROUND(I431*H431,2)</f>
        <v>0</v>
      </c>
      <c r="K431" s="198" t="s">
        <v>154</v>
      </c>
      <c r="L431" s="43"/>
      <c r="M431" s="203" t="s">
        <v>19</v>
      </c>
      <c r="N431" s="204" t="s">
        <v>47</v>
      </c>
      <c r="O431" s="83"/>
      <c r="P431" s="205">
        <f>O431*H431</f>
        <v>0</v>
      </c>
      <c r="Q431" s="205">
        <v>0.61348000000000003</v>
      </c>
      <c r="R431" s="205">
        <f>Q431*H431</f>
        <v>6.6869320000000005</v>
      </c>
      <c r="S431" s="205">
        <v>0</v>
      </c>
      <c r="T431" s="206">
        <f>S431*H431</f>
        <v>0</v>
      </c>
      <c r="U431" s="37"/>
      <c r="V431" s="37"/>
      <c r="W431" s="37"/>
      <c r="X431" s="37"/>
      <c r="Y431" s="37"/>
      <c r="Z431" s="37"/>
      <c r="AA431" s="37"/>
      <c r="AB431" s="37"/>
      <c r="AC431" s="37"/>
      <c r="AD431" s="37"/>
      <c r="AE431" s="37"/>
      <c r="AR431" s="207" t="s">
        <v>148</v>
      </c>
      <c r="AT431" s="207" t="s">
        <v>150</v>
      </c>
      <c r="AU431" s="207" t="s">
        <v>14</v>
      </c>
      <c r="AY431" s="16" t="s">
        <v>149</v>
      </c>
      <c r="BE431" s="208">
        <f>IF(N431="základní",J431,0)</f>
        <v>0</v>
      </c>
      <c r="BF431" s="208">
        <f>IF(N431="snížená",J431,0)</f>
        <v>0</v>
      </c>
      <c r="BG431" s="208">
        <f>IF(N431="zákl. přenesená",J431,0)</f>
        <v>0</v>
      </c>
      <c r="BH431" s="208">
        <f>IF(N431="sníž. přenesená",J431,0)</f>
        <v>0</v>
      </c>
      <c r="BI431" s="208">
        <f>IF(N431="nulová",J431,0)</f>
        <v>0</v>
      </c>
      <c r="BJ431" s="16" t="s">
        <v>14</v>
      </c>
      <c r="BK431" s="208">
        <f>ROUND(I431*H431,2)</f>
        <v>0</v>
      </c>
      <c r="BL431" s="16" t="s">
        <v>148</v>
      </c>
      <c r="BM431" s="207" t="s">
        <v>1409</v>
      </c>
    </row>
    <row r="432" s="2" customFormat="1">
      <c r="A432" s="37"/>
      <c r="B432" s="38"/>
      <c r="C432" s="39"/>
      <c r="D432" s="209" t="s">
        <v>156</v>
      </c>
      <c r="E432" s="39"/>
      <c r="F432" s="210" t="s">
        <v>693</v>
      </c>
      <c r="G432" s="39"/>
      <c r="H432" s="39"/>
      <c r="I432" s="211"/>
      <c r="J432" s="39"/>
      <c r="K432" s="39"/>
      <c r="L432" s="43"/>
      <c r="M432" s="212"/>
      <c r="N432" s="213"/>
      <c r="O432" s="83"/>
      <c r="P432" s="83"/>
      <c r="Q432" s="83"/>
      <c r="R432" s="83"/>
      <c r="S432" s="83"/>
      <c r="T432" s="84"/>
      <c r="U432" s="37"/>
      <c r="V432" s="37"/>
      <c r="W432" s="37"/>
      <c r="X432" s="37"/>
      <c r="Y432" s="37"/>
      <c r="Z432" s="37"/>
      <c r="AA432" s="37"/>
      <c r="AB432" s="37"/>
      <c r="AC432" s="37"/>
      <c r="AD432" s="37"/>
      <c r="AE432" s="37"/>
      <c r="AT432" s="16" t="s">
        <v>156</v>
      </c>
      <c r="AU432" s="16" t="s">
        <v>14</v>
      </c>
    </row>
    <row r="433" s="2" customFormat="1">
      <c r="A433" s="37"/>
      <c r="B433" s="38"/>
      <c r="C433" s="39"/>
      <c r="D433" s="214" t="s">
        <v>158</v>
      </c>
      <c r="E433" s="39"/>
      <c r="F433" s="215" t="s">
        <v>694</v>
      </c>
      <c r="G433" s="39"/>
      <c r="H433" s="39"/>
      <c r="I433" s="211"/>
      <c r="J433" s="39"/>
      <c r="K433" s="39"/>
      <c r="L433" s="43"/>
      <c r="M433" s="212"/>
      <c r="N433" s="213"/>
      <c r="O433" s="83"/>
      <c r="P433" s="83"/>
      <c r="Q433" s="83"/>
      <c r="R433" s="83"/>
      <c r="S433" s="83"/>
      <c r="T433" s="84"/>
      <c r="U433" s="37"/>
      <c r="V433" s="37"/>
      <c r="W433" s="37"/>
      <c r="X433" s="37"/>
      <c r="Y433" s="37"/>
      <c r="Z433" s="37"/>
      <c r="AA433" s="37"/>
      <c r="AB433" s="37"/>
      <c r="AC433" s="37"/>
      <c r="AD433" s="37"/>
      <c r="AE433" s="37"/>
      <c r="AT433" s="16" t="s">
        <v>158</v>
      </c>
      <c r="AU433" s="16" t="s">
        <v>14</v>
      </c>
    </row>
    <row r="434" s="2" customFormat="1" ht="16.5" customHeight="1">
      <c r="A434" s="37"/>
      <c r="B434" s="38"/>
      <c r="C434" s="196" t="s">
        <v>669</v>
      </c>
      <c r="D434" s="196" t="s">
        <v>150</v>
      </c>
      <c r="E434" s="197" t="s">
        <v>704</v>
      </c>
      <c r="F434" s="198" t="s">
        <v>705</v>
      </c>
      <c r="G434" s="199" t="s">
        <v>178</v>
      </c>
      <c r="H434" s="200">
        <v>4.9050000000000002</v>
      </c>
      <c r="I434" s="201"/>
      <c r="J434" s="202">
        <f>ROUND(I434*H434,2)</f>
        <v>0</v>
      </c>
      <c r="K434" s="198" t="s">
        <v>154</v>
      </c>
      <c r="L434" s="43"/>
      <c r="M434" s="203" t="s">
        <v>19</v>
      </c>
      <c r="N434" s="204" t="s">
        <v>47</v>
      </c>
      <c r="O434" s="83"/>
      <c r="P434" s="205">
        <f>O434*H434</f>
        <v>0</v>
      </c>
      <c r="Q434" s="205">
        <v>2.3113999999999999</v>
      </c>
      <c r="R434" s="205">
        <f>Q434*H434</f>
        <v>11.337417</v>
      </c>
      <c r="S434" s="205">
        <v>0</v>
      </c>
      <c r="T434" s="206">
        <f>S434*H434</f>
        <v>0</v>
      </c>
      <c r="U434" s="37"/>
      <c r="V434" s="37"/>
      <c r="W434" s="37"/>
      <c r="X434" s="37"/>
      <c r="Y434" s="37"/>
      <c r="Z434" s="37"/>
      <c r="AA434" s="37"/>
      <c r="AB434" s="37"/>
      <c r="AC434" s="37"/>
      <c r="AD434" s="37"/>
      <c r="AE434" s="37"/>
      <c r="AR434" s="207" t="s">
        <v>148</v>
      </c>
      <c r="AT434" s="207" t="s">
        <v>150</v>
      </c>
      <c r="AU434" s="207" t="s">
        <v>14</v>
      </c>
      <c r="AY434" s="16" t="s">
        <v>149</v>
      </c>
      <c r="BE434" s="208">
        <f>IF(N434="základní",J434,0)</f>
        <v>0</v>
      </c>
      <c r="BF434" s="208">
        <f>IF(N434="snížená",J434,0)</f>
        <v>0</v>
      </c>
      <c r="BG434" s="208">
        <f>IF(N434="zákl. přenesená",J434,0)</f>
        <v>0</v>
      </c>
      <c r="BH434" s="208">
        <f>IF(N434="sníž. přenesená",J434,0)</f>
        <v>0</v>
      </c>
      <c r="BI434" s="208">
        <f>IF(N434="nulová",J434,0)</f>
        <v>0</v>
      </c>
      <c r="BJ434" s="16" t="s">
        <v>14</v>
      </c>
      <c r="BK434" s="208">
        <f>ROUND(I434*H434,2)</f>
        <v>0</v>
      </c>
      <c r="BL434" s="16" t="s">
        <v>148</v>
      </c>
      <c r="BM434" s="207" t="s">
        <v>1410</v>
      </c>
    </row>
    <row r="435" s="2" customFormat="1">
      <c r="A435" s="37"/>
      <c r="B435" s="38"/>
      <c r="C435" s="39"/>
      <c r="D435" s="209" t="s">
        <v>156</v>
      </c>
      <c r="E435" s="39"/>
      <c r="F435" s="210" t="s">
        <v>707</v>
      </c>
      <c r="G435" s="39"/>
      <c r="H435" s="39"/>
      <c r="I435" s="211"/>
      <c r="J435" s="39"/>
      <c r="K435" s="39"/>
      <c r="L435" s="43"/>
      <c r="M435" s="212"/>
      <c r="N435" s="213"/>
      <c r="O435" s="83"/>
      <c r="P435" s="83"/>
      <c r="Q435" s="83"/>
      <c r="R435" s="83"/>
      <c r="S435" s="83"/>
      <c r="T435" s="84"/>
      <c r="U435" s="37"/>
      <c r="V435" s="37"/>
      <c r="W435" s="37"/>
      <c r="X435" s="37"/>
      <c r="Y435" s="37"/>
      <c r="Z435" s="37"/>
      <c r="AA435" s="37"/>
      <c r="AB435" s="37"/>
      <c r="AC435" s="37"/>
      <c r="AD435" s="37"/>
      <c r="AE435" s="37"/>
      <c r="AT435" s="16" t="s">
        <v>156</v>
      </c>
      <c r="AU435" s="16" t="s">
        <v>14</v>
      </c>
    </row>
    <row r="436" s="2" customFormat="1">
      <c r="A436" s="37"/>
      <c r="B436" s="38"/>
      <c r="C436" s="39"/>
      <c r="D436" s="214" t="s">
        <v>158</v>
      </c>
      <c r="E436" s="39"/>
      <c r="F436" s="215" t="s">
        <v>708</v>
      </c>
      <c r="G436" s="39"/>
      <c r="H436" s="39"/>
      <c r="I436" s="211"/>
      <c r="J436" s="39"/>
      <c r="K436" s="39"/>
      <c r="L436" s="43"/>
      <c r="M436" s="212"/>
      <c r="N436" s="213"/>
      <c r="O436" s="83"/>
      <c r="P436" s="83"/>
      <c r="Q436" s="83"/>
      <c r="R436" s="83"/>
      <c r="S436" s="83"/>
      <c r="T436" s="84"/>
      <c r="U436" s="37"/>
      <c r="V436" s="37"/>
      <c r="W436" s="37"/>
      <c r="X436" s="37"/>
      <c r="Y436" s="37"/>
      <c r="Z436" s="37"/>
      <c r="AA436" s="37"/>
      <c r="AB436" s="37"/>
      <c r="AC436" s="37"/>
      <c r="AD436" s="37"/>
      <c r="AE436" s="37"/>
      <c r="AT436" s="16" t="s">
        <v>158</v>
      </c>
      <c r="AU436" s="16" t="s">
        <v>14</v>
      </c>
    </row>
    <row r="437" s="12" customFormat="1">
      <c r="A437" s="12"/>
      <c r="B437" s="216"/>
      <c r="C437" s="217"/>
      <c r="D437" s="209" t="s">
        <v>160</v>
      </c>
      <c r="E437" s="218" t="s">
        <v>19</v>
      </c>
      <c r="F437" s="219" t="s">
        <v>575</v>
      </c>
      <c r="G437" s="217"/>
      <c r="H437" s="218" t="s">
        <v>19</v>
      </c>
      <c r="I437" s="220"/>
      <c r="J437" s="217"/>
      <c r="K437" s="217"/>
      <c r="L437" s="221"/>
      <c r="M437" s="222"/>
      <c r="N437" s="223"/>
      <c r="O437" s="223"/>
      <c r="P437" s="223"/>
      <c r="Q437" s="223"/>
      <c r="R437" s="223"/>
      <c r="S437" s="223"/>
      <c r="T437" s="224"/>
      <c r="U437" s="12"/>
      <c r="V437" s="12"/>
      <c r="W437" s="12"/>
      <c r="X437" s="12"/>
      <c r="Y437" s="12"/>
      <c r="Z437" s="12"/>
      <c r="AA437" s="12"/>
      <c r="AB437" s="12"/>
      <c r="AC437" s="12"/>
      <c r="AD437" s="12"/>
      <c r="AE437" s="12"/>
      <c r="AT437" s="225" t="s">
        <v>160</v>
      </c>
      <c r="AU437" s="225" t="s">
        <v>14</v>
      </c>
      <c r="AV437" s="12" t="s">
        <v>14</v>
      </c>
      <c r="AW437" s="12" t="s">
        <v>35</v>
      </c>
      <c r="AX437" s="12" t="s">
        <v>76</v>
      </c>
      <c r="AY437" s="225" t="s">
        <v>149</v>
      </c>
    </row>
    <row r="438" s="13" customFormat="1">
      <c r="A438" s="13"/>
      <c r="B438" s="226"/>
      <c r="C438" s="227"/>
      <c r="D438" s="209" t="s">
        <v>160</v>
      </c>
      <c r="E438" s="228" t="s">
        <v>1176</v>
      </c>
      <c r="F438" s="229" t="s">
        <v>1411</v>
      </c>
      <c r="G438" s="227"/>
      <c r="H438" s="230">
        <v>4.9050000000000002</v>
      </c>
      <c r="I438" s="231"/>
      <c r="J438" s="227"/>
      <c r="K438" s="227"/>
      <c r="L438" s="232"/>
      <c r="M438" s="233"/>
      <c r="N438" s="234"/>
      <c r="O438" s="234"/>
      <c r="P438" s="234"/>
      <c r="Q438" s="234"/>
      <c r="R438" s="234"/>
      <c r="S438" s="234"/>
      <c r="T438" s="235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36" t="s">
        <v>160</v>
      </c>
      <c r="AU438" s="236" t="s">
        <v>14</v>
      </c>
      <c r="AV438" s="13" t="s">
        <v>96</v>
      </c>
      <c r="AW438" s="13" t="s">
        <v>35</v>
      </c>
      <c r="AX438" s="13" t="s">
        <v>76</v>
      </c>
      <c r="AY438" s="236" t="s">
        <v>149</v>
      </c>
    </row>
    <row r="439" s="13" customFormat="1">
      <c r="A439" s="13"/>
      <c r="B439" s="226"/>
      <c r="C439" s="227"/>
      <c r="D439" s="209" t="s">
        <v>160</v>
      </c>
      <c r="E439" s="228" t="s">
        <v>1177</v>
      </c>
      <c r="F439" s="229" t="s">
        <v>1178</v>
      </c>
      <c r="G439" s="227"/>
      <c r="H439" s="230">
        <v>4.9050000000000002</v>
      </c>
      <c r="I439" s="231"/>
      <c r="J439" s="227"/>
      <c r="K439" s="227"/>
      <c r="L439" s="232"/>
      <c r="M439" s="233"/>
      <c r="N439" s="234"/>
      <c r="O439" s="234"/>
      <c r="P439" s="234"/>
      <c r="Q439" s="234"/>
      <c r="R439" s="234"/>
      <c r="S439" s="234"/>
      <c r="T439" s="235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36" t="s">
        <v>160</v>
      </c>
      <c r="AU439" s="236" t="s">
        <v>14</v>
      </c>
      <c r="AV439" s="13" t="s">
        <v>96</v>
      </c>
      <c r="AW439" s="13" t="s">
        <v>35</v>
      </c>
      <c r="AX439" s="13" t="s">
        <v>14</v>
      </c>
      <c r="AY439" s="236" t="s">
        <v>149</v>
      </c>
    </row>
    <row r="440" s="2" customFormat="1" ht="16.5" customHeight="1">
      <c r="A440" s="37"/>
      <c r="B440" s="38"/>
      <c r="C440" s="196" t="s">
        <v>676</v>
      </c>
      <c r="D440" s="196" t="s">
        <v>150</v>
      </c>
      <c r="E440" s="197" t="s">
        <v>724</v>
      </c>
      <c r="F440" s="198" t="s">
        <v>725</v>
      </c>
      <c r="G440" s="199" t="s">
        <v>281</v>
      </c>
      <c r="H440" s="200">
        <v>14.949999999999999</v>
      </c>
      <c r="I440" s="201"/>
      <c r="J440" s="202">
        <f>ROUND(I440*H440,2)</f>
        <v>0</v>
      </c>
      <c r="K440" s="198" t="s">
        <v>154</v>
      </c>
      <c r="L440" s="43"/>
      <c r="M440" s="203" t="s">
        <v>19</v>
      </c>
      <c r="N440" s="204" t="s">
        <v>47</v>
      </c>
      <c r="O440" s="83"/>
      <c r="P440" s="205">
        <f>O440*H440</f>
        <v>0</v>
      </c>
      <c r="Q440" s="205">
        <v>0</v>
      </c>
      <c r="R440" s="205">
        <f>Q440*H440</f>
        <v>0</v>
      </c>
      <c r="S440" s="205">
        <v>0.97999999999999998</v>
      </c>
      <c r="T440" s="206">
        <f>S440*H440</f>
        <v>14.651</v>
      </c>
      <c r="U440" s="37"/>
      <c r="V440" s="37"/>
      <c r="W440" s="37"/>
      <c r="X440" s="37"/>
      <c r="Y440" s="37"/>
      <c r="Z440" s="37"/>
      <c r="AA440" s="37"/>
      <c r="AB440" s="37"/>
      <c r="AC440" s="37"/>
      <c r="AD440" s="37"/>
      <c r="AE440" s="37"/>
      <c r="AR440" s="207" t="s">
        <v>148</v>
      </c>
      <c r="AT440" s="207" t="s">
        <v>150</v>
      </c>
      <c r="AU440" s="207" t="s">
        <v>14</v>
      </c>
      <c r="AY440" s="16" t="s">
        <v>149</v>
      </c>
      <c r="BE440" s="208">
        <f>IF(N440="základní",J440,0)</f>
        <v>0</v>
      </c>
      <c r="BF440" s="208">
        <f>IF(N440="snížená",J440,0)</f>
        <v>0</v>
      </c>
      <c r="BG440" s="208">
        <f>IF(N440="zákl. přenesená",J440,0)</f>
        <v>0</v>
      </c>
      <c r="BH440" s="208">
        <f>IF(N440="sníž. přenesená",J440,0)</f>
        <v>0</v>
      </c>
      <c r="BI440" s="208">
        <f>IF(N440="nulová",J440,0)</f>
        <v>0</v>
      </c>
      <c r="BJ440" s="16" t="s">
        <v>14</v>
      </c>
      <c r="BK440" s="208">
        <f>ROUND(I440*H440,2)</f>
        <v>0</v>
      </c>
      <c r="BL440" s="16" t="s">
        <v>148</v>
      </c>
      <c r="BM440" s="207" t="s">
        <v>1412</v>
      </c>
    </row>
    <row r="441" s="2" customFormat="1">
      <c r="A441" s="37"/>
      <c r="B441" s="38"/>
      <c r="C441" s="39"/>
      <c r="D441" s="209" t="s">
        <v>156</v>
      </c>
      <c r="E441" s="39"/>
      <c r="F441" s="210" t="s">
        <v>727</v>
      </c>
      <c r="G441" s="39"/>
      <c r="H441" s="39"/>
      <c r="I441" s="211"/>
      <c r="J441" s="39"/>
      <c r="K441" s="39"/>
      <c r="L441" s="43"/>
      <c r="M441" s="212"/>
      <c r="N441" s="213"/>
      <c r="O441" s="83"/>
      <c r="P441" s="83"/>
      <c r="Q441" s="83"/>
      <c r="R441" s="83"/>
      <c r="S441" s="83"/>
      <c r="T441" s="84"/>
      <c r="U441" s="37"/>
      <c r="V441" s="37"/>
      <c r="W441" s="37"/>
      <c r="X441" s="37"/>
      <c r="Y441" s="37"/>
      <c r="Z441" s="37"/>
      <c r="AA441" s="37"/>
      <c r="AB441" s="37"/>
      <c r="AC441" s="37"/>
      <c r="AD441" s="37"/>
      <c r="AE441" s="37"/>
      <c r="AT441" s="16" t="s">
        <v>156</v>
      </c>
      <c r="AU441" s="16" t="s">
        <v>14</v>
      </c>
    </row>
    <row r="442" s="2" customFormat="1">
      <c r="A442" s="37"/>
      <c r="B442" s="38"/>
      <c r="C442" s="39"/>
      <c r="D442" s="214" t="s">
        <v>158</v>
      </c>
      <c r="E442" s="39"/>
      <c r="F442" s="215" t="s">
        <v>728</v>
      </c>
      <c r="G442" s="39"/>
      <c r="H442" s="39"/>
      <c r="I442" s="211"/>
      <c r="J442" s="39"/>
      <c r="K442" s="39"/>
      <c r="L442" s="43"/>
      <c r="M442" s="212"/>
      <c r="N442" s="213"/>
      <c r="O442" s="83"/>
      <c r="P442" s="83"/>
      <c r="Q442" s="83"/>
      <c r="R442" s="83"/>
      <c r="S442" s="83"/>
      <c r="T442" s="84"/>
      <c r="U442" s="37"/>
      <c r="V442" s="37"/>
      <c r="W442" s="37"/>
      <c r="X442" s="37"/>
      <c r="Y442" s="37"/>
      <c r="Z442" s="37"/>
      <c r="AA442" s="37"/>
      <c r="AB442" s="37"/>
      <c r="AC442" s="37"/>
      <c r="AD442" s="37"/>
      <c r="AE442" s="37"/>
      <c r="AT442" s="16" t="s">
        <v>158</v>
      </c>
      <c r="AU442" s="16" t="s">
        <v>14</v>
      </c>
    </row>
    <row r="443" s="12" customFormat="1">
      <c r="A443" s="12"/>
      <c r="B443" s="216"/>
      <c r="C443" s="217"/>
      <c r="D443" s="209" t="s">
        <v>160</v>
      </c>
      <c r="E443" s="218" t="s">
        <v>19</v>
      </c>
      <c r="F443" s="219" t="s">
        <v>575</v>
      </c>
      <c r="G443" s="217"/>
      <c r="H443" s="218" t="s">
        <v>19</v>
      </c>
      <c r="I443" s="220"/>
      <c r="J443" s="217"/>
      <c r="K443" s="217"/>
      <c r="L443" s="221"/>
      <c r="M443" s="222"/>
      <c r="N443" s="223"/>
      <c r="O443" s="223"/>
      <c r="P443" s="223"/>
      <c r="Q443" s="223"/>
      <c r="R443" s="223"/>
      <c r="S443" s="223"/>
      <c r="T443" s="224"/>
      <c r="U443" s="12"/>
      <c r="V443" s="12"/>
      <c r="W443" s="12"/>
      <c r="X443" s="12"/>
      <c r="Y443" s="12"/>
      <c r="Z443" s="12"/>
      <c r="AA443" s="12"/>
      <c r="AB443" s="12"/>
      <c r="AC443" s="12"/>
      <c r="AD443" s="12"/>
      <c r="AE443" s="12"/>
      <c r="AT443" s="225" t="s">
        <v>160</v>
      </c>
      <c r="AU443" s="225" t="s">
        <v>14</v>
      </c>
      <c r="AV443" s="12" t="s">
        <v>14</v>
      </c>
      <c r="AW443" s="12" t="s">
        <v>35</v>
      </c>
      <c r="AX443" s="12" t="s">
        <v>76</v>
      </c>
      <c r="AY443" s="225" t="s">
        <v>149</v>
      </c>
    </row>
    <row r="444" s="13" customFormat="1">
      <c r="A444" s="13"/>
      <c r="B444" s="226"/>
      <c r="C444" s="227"/>
      <c r="D444" s="209" t="s">
        <v>160</v>
      </c>
      <c r="E444" s="228" t="s">
        <v>1290</v>
      </c>
      <c r="F444" s="229" t="s">
        <v>1413</v>
      </c>
      <c r="G444" s="227"/>
      <c r="H444" s="230">
        <v>14.949999999999999</v>
      </c>
      <c r="I444" s="231"/>
      <c r="J444" s="227"/>
      <c r="K444" s="227"/>
      <c r="L444" s="232"/>
      <c r="M444" s="233"/>
      <c r="N444" s="234"/>
      <c r="O444" s="234"/>
      <c r="P444" s="234"/>
      <c r="Q444" s="234"/>
      <c r="R444" s="234"/>
      <c r="S444" s="234"/>
      <c r="T444" s="235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36" t="s">
        <v>160</v>
      </c>
      <c r="AU444" s="236" t="s">
        <v>14</v>
      </c>
      <c r="AV444" s="13" t="s">
        <v>96</v>
      </c>
      <c r="AW444" s="13" t="s">
        <v>35</v>
      </c>
      <c r="AX444" s="13" t="s">
        <v>76</v>
      </c>
      <c r="AY444" s="236" t="s">
        <v>149</v>
      </c>
    </row>
    <row r="445" s="13" customFormat="1">
      <c r="A445" s="13"/>
      <c r="B445" s="226"/>
      <c r="C445" s="227"/>
      <c r="D445" s="209" t="s">
        <v>160</v>
      </c>
      <c r="E445" s="228" t="s">
        <v>1414</v>
      </c>
      <c r="F445" s="229" t="s">
        <v>1415</v>
      </c>
      <c r="G445" s="227"/>
      <c r="H445" s="230">
        <v>14.949999999999999</v>
      </c>
      <c r="I445" s="231"/>
      <c r="J445" s="227"/>
      <c r="K445" s="227"/>
      <c r="L445" s="232"/>
      <c r="M445" s="233"/>
      <c r="N445" s="234"/>
      <c r="O445" s="234"/>
      <c r="P445" s="234"/>
      <c r="Q445" s="234"/>
      <c r="R445" s="234"/>
      <c r="S445" s="234"/>
      <c r="T445" s="235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36" t="s">
        <v>160</v>
      </c>
      <c r="AU445" s="236" t="s">
        <v>14</v>
      </c>
      <c r="AV445" s="13" t="s">
        <v>96</v>
      </c>
      <c r="AW445" s="13" t="s">
        <v>35</v>
      </c>
      <c r="AX445" s="13" t="s">
        <v>14</v>
      </c>
      <c r="AY445" s="236" t="s">
        <v>149</v>
      </c>
    </row>
    <row r="446" s="2" customFormat="1" ht="16.5" customHeight="1">
      <c r="A446" s="37"/>
      <c r="B446" s="38"/>
      <c r="C446" s="237" t="s">
        <v>680</v>
      </c>
      <c r="D446" s="237" t="s">
        <v>281</v>
      </c>
      <c r="E446" s="238" t="s">
        <v>1416</v>
      </c>
      <c r="F446" s="239" t="s">
        <v>1417</v>
      </c>
      <c r="G446" s="240" t="s">
        <v>439</v>
      </c>
      <c r="H446" s="241">
        <v>15</v>
      </c>
      <c r="I446" s="242"/>
      <c r="J446" s="243">
        <f>ROUND(I446*H446,2)</f>
        <v>0</v>
      </c>
      <c r="K446" s="239" t="s">
        <v>154</v>
      </c>
      <c r="L446" s="244"/>
      <c r="M446" s="245" t="s">
        <v>19</v>
      </c>
      <c r="N446" s="246" t="s">
        <v>47</v>
      </c>
      <c r="O446" s="83"/>
      <c r="P446" s="205">
        <f>O446*H446</f>
        <v>0</v>
      </c>
      <c r="Q446" s="205">
        <v>0.32000000000000001</v>
      </c>
      <c r="R446" s="205">
        <f>Q446*H446</f>
        <v>4.7999999999999998</v>
      </c>
      <c r="S446" s="205">
        <v>0</v>
      </c>
      <c r="T446" s="206">
        <f>S446*H446</f>
        <v>0</v>
      </c>
      <c r="U446" s="37"/>
      <c r="V446" s="37"/>
      <c r="W446" s="37"/>
      <c r="X446" s="37"/>
      <c r="Y446" s="37"/>
      <c r="Z446" s="37"/>
      <c r="AA446" s="37"/>
      <c r="AB446" s="37"/>
      <c r="AC446" s="37"/>
      <c r="AD446" s="37"/>
      <c r="AE446" s="37"/>
      <c r="AR446" s="207" t="s">
        <v>222</v>
      </c>
      <c r="AT446" s="207" t="s">
        <v>281</v>
      </c>
      <c r="AU446" s="207" t="s">
        <v>14</v>
      </c>
      <c r="AY446" s="16" t="s">
        <v>149</v>
      </c>
      <c r="BE446" s="208">
        <f>IF(N446="základní",J446,0)</f>
        <v>0</v>
      </c>
      <c r="BF446" s="208">
        <f>IF(N446="snížená",J446,0)</f>
        <v>0</v>
      </c>
      <c r="BG446" s="208">
        <f>IF(N446="zákl. přenesená",J446,0)</f>
        <v>0</v>
      </c>
      <c r="BH446" s="208">
        <f>IF(N446="sníž. přenesená",J446,0)</f>
        <v>0</v>
      </c>
      <c r="BI446" s="208">
        <f>IF(N446="nulová",J446,0)</f>
        <v>0</v>
      </c>
      <c r="BJ446" s="16" t="s">
        <v>14</v>
      </c>
      <c r="BK446" s="208">
        <f>ROUND(I446*H446,2)</f>
        <v>0</v>
      </c>
      <c r="BL446" s="16" t="s">
        <v>148</v>
      </c>
      <c r="BM446" s="207" t="s">
        <v>1418</v>
      </c>
    </row>
    <row r="447" s="2" customFormat="1">
      <c r="A447" s="37"/>
      <c r="B447" s="38"/>
      <c r="C447" s="39"/>
      <c r="D447" s="209" t="s">
        <v>156</v>
      </c>
      <c r="E447" s="39"/>
      <c r="F447" s="210" t="s">
        <v>1417</v>
      </c>
      <c r="G447" s="39"/>
      <c r="H447" s="39"/>
      <c r="I447" s="211"/>
      <c r="J447" s="39"/>
      <c r="K447" s="39"/>
      <c r="L447" s="43"/>
      <c r="M447" s="212"/>
      <c r="N447" s="213"/>
      <c r="O447" s="83"/>
      <c r="P447" s="83"/>
      <c r="Q447" s="83"/>
      <c r="R447" s="83"/>
      <c r="S447" s="83"/>
      <c r="T447" s="84"/>
      <c r="U447" s="37"/>
      <c r="V447" s="37"/>
      <c r="W447" s="37"/>
      <c r="X447" s="37"/>
      <c r="Y447" s="37"/>
      <c r="Z447" s="37"/>
      <c r="AA447" s="37"/>
      <c r="AB447" s="37"/>
      <c r="AC447" s="37"/>
      <c r="AD447" s="37"/>
      <c r="AE447" s="37"/>
      <c r="AT447" s="16" t="s">
        <v>156</v>
      </c>
      <c r="AU447" s="16" t="s">
        <v>14</v>
      </c>
    </row>
    <row r="448" s="11" customFormat="1" ht="25.92" customHeight="1">
      <c r="A448" s="11"/>
      <c r="B448" s="182"/>
      <c r="C448" s="183"/>
      <c r="D448" s="184" t="s">
        <v>75</v>
      </c>
      <c r="E448" s="185" t="s">
        <v>733</v>
      </c>
      <c r="F448" s="185" t="s">
        <v>734</v>
      </c>
      <c r="G448" s="183"/>
      <c r="H448" s="183"/>
      <c r="I448" s="186"/>
      <c r="J448" s="187">
        <f>BK448</f>
        <v>0</v>
      </c>
      <c r="K448" s="183"/>
      <c r="L448" s="188"/>
      <c r="M448" s="189"/>
      <c r="N448" s="190"/>
      <c r="O448" s="190"/>
      <c r="P448" s="191">
        <f>SUM(P449:P477)</f>
        <v>0</v>
      </c>
      <c r="Q448" s="190"/>
      <c r="R448" s="191">
        <f>SUM(R449:R477)</f>
        <v>0</v>
      </c>
      <c r="S448" s="190"/>
      <c r="T448" s="192">
        <f>SUM(T449:T477)</f>
        <v>0</v>
      </c>
      <c r="U448" s="11"/>
      <c r="V448" s="11"/>
      <c r="W448" s="11"/>
      <c r="X448" s="11"/>
      <c r="Y448" s="11"/>
      <c r="Z448" s="11"/>
      <c r="AA448" s="11"/>
      <c r="AB448" s="11"/>
      <c r="AC448" s="11"/>
      <c r="AD448" s="11"/>
      <c r="AE448" s="11"/>
      <c r="AR448" s="193" t="s">
        <v>148</v>
      </c>
      <c r="AT448" s="194" t="s">
        <v>75</v>
      </c>
      <c r="AU448" s="194" t="s">
        <v>76</v>
      </c>
      <c r="AY448" s="193" t="s">
        <v>149</v>
      </c>
      <c r="BK448" s="195">
        <f>SUM(BK449:BK477)</f>
        <v>0</v>
      </c>
    </row>
    <row r="449" s="2" customFormat="1" ht="21.75" customHeight="1">
      <c r="A449" s="37"/>
      <c r="B449" s="38"/>
      <c r="C449" s="196" t="s">
        <v>689</v>
      </c>
      <c r="D449" s="196" t="s">
        <v>150</v>
      </c>
      <c r="E449" s="197" t="s">
        <v>1248</v>
      </c>
      <c r="F449" s="198" t="s">
        <v>1249</v>
      </c>
      <c r="G449" s="199" t="s">
        <v>284</v>
      </c>
      <c r="H449" s="200">
        <v>22.5</v>
      </c>
      <c r="I449" s="201"/>
      <c r="J449" s="202">
        <f>ROUND(I449*H449,2)</f>
        <v>0</v>
      </c>
      <c r="K449" s="198" t="s">
        <v>154</v>
      </c>
      <c r="L449" s="43"/>
      <c r="M449" s="203" t="s">
        <v>19</v>
      </c>
      <c r="N449" s="204" t="s">
        <v>47</v>
      </c>
      <c r="O449" s="83"/>
      <c r="P449" s="205">
        <f>O449*H449</f>
        <v>0</v>
      </c>
      <c r="Q449" s="205">
        <v>0</v>
      </c>
      <c r="R449" s="205">
        <f>Q449*H449</f>
        <v>0</v>
      </c>
      <c r="S449" s="205">
        <v>0</v>
      </c>
      <c r="T449" s="206">
        <f>S449*H449</f>
        <v>0</v>
      </c>
      <c r="U449" s="37"/>
      <c r="V449" s="37"/>
      <c r="W449" s="37"/>
      <c r="X449" s="37"/>
      <c r="Y449" s="37"/>
      <c r="Z449" s="37"/>
      <c r="AA449" s="37"/>
      <c r="AB449" s="37"/>
      <c r="AC449" s="37"/>
      <c r="AD449" s="37"/>
      <c r="AE449" s="37"/>
      <c r="AR449" s="207" t="s">
        <v>148</v>
      </c>
      <c r="AT449" s="207" t="s">
        <v>150</v>
      </c>
      <c r="AU449" s="207" t="s">
        <v>14</v>
      </c>
      <c r="AY449" s="16" t="s">
        <v>149</v>
      </c>
      <c r="BE449" s="208">
        <f>IF(N449="základní",J449,0)</f>
        <v>0</v>
      </c>
      <c r="BF449" s="208">
        <f>IF(N449="snížená",J449,0)</f>
        <v>0</v>
      </c>
      <c r="BG449" s="208">
        <f>IF(N449="zákl. přenesená",J449,0)</f>
        <v>0</v>
      </c>
      <c r="BH449" s="208">
        <f>IF(N449="sníž. přenesená",J449,0)</f>
        <v>0</v>
      </c>
      <c r="BI449" s="208">
        <f>IF(N449="nulová",J449,0)</f>
        <v>0</v>
      </c>
      <c r="BJ449" s="16" t="s">
        <v>14</v>
      </c>
      <c r="BK449" s="208">
        <f>ROUND(I449*H449,2)</f>
        <v>0</v>
      </c>
      <c r="BL449" s="16" t="s">
        <v>148</v>
      </c>
      <c r="BM449" s="207" t="s">
        <v>1419</v>
      </c>
    </row>
    <row r="450" s="2" customFormat="1">
      <c r="A450" s="37"/>
      <c r="B450" s="38"/>
      <c r="C450" s="39"/>
      <c r="D450" s="209" t="s">
        <v>156</v>
      </c>
      <c r="E450" s="39"/>
      <c r="F450" s="210" t="s">
        <v>1251</v>
      </c>
      <c r="G450" s="39"/>
      <c r="H450" s="39"/>
      <c r="I450" s="211"/>
      <c r="J450" s="39"/>
      <c r="K450" s="39"/>
      <c r="L450" s="43"/>
      <c r="M450" s="212"/>
      <c r="N450" s="213"/>
      <c r="O450" s="83"/>
      <c r="P450" s="83"/>
      <c r="Q450" s="83"/>
      <c r="R450" s="83"/>
      <c r="S450" s="83"/>
      <c r="T450" s="84"/>
      <c r="U450" s="37"/>
      <c r="V450" s="37"/>
      <c r="W450" s="37"/>
      <c r="X450" s="37"/>
      <c r="Y450" s="37"/>
      <c r="Z450" s="37"/>
      <c r="AA450" s="37"/>
      <c r="AB450" s="37"/>
      <c r="AC450" s="37"/>
      <c r="AD450" s="37"/>
      <c r="AE450" s="37"/>
      <c r="AT450" s="16" t="s">
        <v>156</v>
      </c>
      <c r="AU450" s="16" t="s">
        <v>14</v>
      </c>
    </row>
    <row r="451" s="2" customFormat="1">
      <c r="A451" s="37"/>
      <c r="B451" s="38"/>
      <c r="C451" s="39"/>
      <c r="D451" s="214" t="s">
        <v>158</v>
      </c>
      <c r="E451" s="39"/>
      <c r="F451" s="215" t="s">
        <v>1252</v>
      </c>
      <c r="G451" s="39"/>
      <c r="H451" s="39"/>
      <c r="I451" s="211"/>
      <c r="J451" s="39"/>
      <c r="K451" s="39"/>
      <c r="L451" s="43"/>
      <c r="M451" s="212"/>
      <c r="N451" s="213"/>
      <c r="O451" s="83"/>
      <c r="P451" s="83"/>
      <c r="Q451" s="83"/>
      <c r="R451" s="83"/>
      <c r="S451" s="83"/>
      <c r="T451" s="84"/>
      <c r="U451" s="37"/>
      <c r="V451" s="37"/>
      <c r="W451" s="37"/>
      <c r="X451" s="37"/>
      <c r="Y451" s="37"/>
      <c r="Z451" s="37"/>
      <c r="AA451" s="37"/>
      <c r="AB451" s="37"/>
      <c r="AC451" s="37"/>
      <c r="AD451" s="37"/>
      <c r="AE451" s="37"/>
      <c r="AT451" s="16" t="s">
        <v>158</v>
      </c>
      <c r="AU451" s="16" t="s">
        <v>14</v>
      </c>
    </row>
    <row r="452" s="12" customFormat="1">
      <c r="A452" s="12"/>
      <c r="B452" s="216"/>
      <c r="C452" s="217"/>
      <c r="D452" s="209" t="s">
        <v>160</v>
      </c>
      <c r="E452" s="218" t="s">
        <v>19</v>
      </c>
      <c r="F452" s="219" t="s">
        <v>575</v>
      </c>
      <c r="G452" s="217"/>
      <c r="H452" s="218" t="s">
        <v>19</v>
      </c>
      <c r="I452" s="220"/>
      <c r="J452" s="217"/>
      <c r="K452" s="217"/>
      <c r="L452" s="221"/>
      <c r="M452" s="222"/>
      <c r="N452" s="223"/>
      <c r="O452" s="223"/>
      <c r="P452" s="223"/>
      <c r="Q452" s="223"/>
      <c r="R452" s="223"/>
      <c r="S452" s="223"/>
      <c r="T452" s="224"/>
      <c r="U452" s="12"/>
      <c r="V452" s="12"/>
      <c r="W452" s="12"/>
      <c r="X452" s="12"/>
      <c r="Y452" s="12"/>
      <c r="Z452" s="12"/>
      <c r="AA452" s="12"/>
      <c r="AB452" s="12"/>
      <c r="AC452" s="12"/>
      <c r="AD452" s="12"/>
      <c r="AE452" s="12"/>
      <c r="AT452" s="225" t="s">
        <v>160</v>
      </c>
      <c r="AU452" s="225" t="s">
        <v>14</v>
      </c>
      <c r="AV452" s="12" t="s">
        <v>14</v>
      </c>
      <c r="AW452" s="12" t="s">
        <v>35</v>
      </c>
      <c r="AX452" s="12" t="s">
        <v>76</v>
      </c>
      <c r="AY452" s="225" t="s">
        <v>149</v>
      </c>
    </row>
    <row r="453" s="13" customFormat="1">
      <c r="A453" s="13"/>
      <c r="B453" s="226"/>
      <c r="C453" s="227"/>
      <c r="D453" s="209" t="s">
        <v>160</v>
      </c>
      <c r="E453" s="228" t="s">
        <v>1189</v>
      </c>
      <c r="F453" s="229" t="s">
        <v>1420</v>
      </c>
      <c r="G453" s="227"/>
      <c r="H453" s="230">
        <v>9</v>
      </c>
      <c r="I453" s="231"/>
      <c r="J453" s="227"/>
      <c r="K453" s="227"/>
      <c r="L453" s="232"/>
      <c r="M453" s="233"/>
      <c r="N453" s="234"/>
      <c r="O453" s="234"/>
      <c r="P453" s="234"/>
      <c r="Q453" s="234"/>
      <c r="R453" s="234"/>
      <c r="S453" s="234"/>
      <c r="T453" s="235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36" t="s">
        <v>160</v>
      </c>
      <c r="AU453" s="236" t="s">
        <v>14</v>
      </c>
      <c r="AV453" s="13" t="s">
        <v>96</v>
      </c>
      <c r="AW453" s="13" t="s">
        <v>35</v>
      </c>
      <c r="AX453" s="13" t="s">
        <v>76</v>
      </c>
      <c r="AY453" s="236" t="s">
        <v>149</v>
      </c>
    </row>
    <row r="454" s="13" customFormat="1">
      <c r="A454" s="13"/>
      <c r="B454" s="226"/>
      <c r="C454" s="227"/>
      <c r="D454" s="209" t="s">
        <v>160</v>
      </c>
      <c r="E454" s="228" t="s">
        <v>1191</v>
      </c>
      <c r="F454" s="229" t="s">
        <v>1421</v>
      </c>
      <c r="G454" s="227"/>
      <c r="H454" s="230">
        <v>13.5</v>
      </c>
      <c r="I454" s="231"/>
      <c r="J454" s="227"/>
      <c r="K454" s="227"/>
      <c r="L454" s="232"/>
      <c r="M454" s="233"/>
      <c r="N454" s="234"/>
      <c r="O454" s="234"/>
      <c r="P454" s="234"/>
      <c r="Q454" s="234"/>
      <c r="R454" s="234"/>
      <c r="S454" s="234"/>
      <c r="T454" s="235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36" t="s">
        <v>160</v>
      </c>
      <c r="AU454" s="236" t="s">
        <v>14</v>
      </c>
      <c r="AV454" s="13" t="s">
        <v>96</v>
      </c>
      <c r="AW454" s="13" t="s">
        <v>35</v>
      </c>
      <c r="AX454" s="13" t="s">
        <v>76</v>
      </c>
      <c r="AY454" s="236" t="s">
        <v>149</v>
      </c>
    </row>
    <row r="455" s="13" customFormat="1">
      <c r="A455" s="13"/>
      <c r="B455" s="226"/>
      <c r="C455" s="227"/>
      <c r="D455" s="209" t="s">
        <v>160</v>
      </c>
      <c r="E455" s="228" t="s">
        <v>1422</v>
      </c>
      <c r="F455" s="229" t="s">
        <v>1423</v>
      </c>
      <c r="G455" s="227"/>
      <c r="H455" s="230">
        <v>22.5</v>
      </c>
      <c r="I455" s="231"/>
      <c r="J455" s="227"/>
      <c r="K455" s="227"/>
      <c r="L455" s="232"/>
      <c r="M455" s="233"/>
      <c r="N455" s="234"/>
      <c r="O455" s="234"/>
      <c r="P455" s="234"/>
      <c r="Q455" s="234"/>
      <c r="R455" s="234"/>
      <c r="S455" s="234"/>
      <c r="T455" s="235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36" t="s">
        <v>160</v>
      </c>
      <c r="AU455" s="236" t="s">
        <v>14</v>
      </c>
      <c r="AV455" s="13" t="s">
        <v>96</v>
      </c>
      <c r="AW455" s="13" t="s">
        <v>35</v>
      </c>
      <c r="AX455" s="13" t="s">
        <v>14</v>
      </c>
      <c r="AY455" s="236" t="s">
        <v>149</v>
      </c>
    </row>
    <row r="456" s="2" customFormat="1" ht="16.5" customHeight="1">
      <c r="A456" s="37"/>
      <c r="B456" s="38"/>
      <c r="C456" s="196" t="s">
        <v>699</v>
      </c>
      <c r="D456" s="196" t="s">
        <v>150</v>
      </c>
      <c r="E456" s="197" t="s">
        <v>736</v>
      </c>
      <c r="F456" s="198" t="s">
        <v>737</v>
      </c>
      <c r="G456" s="199" t="s">
        <v>284</v>
      </c>
      <c r="H456" s="200">
        <v>14.08</v>
      </c>
      <c r="I456" s="201"/>
      <c r="J456" s="202">
        <f>ROUND(I456*H456,2)</f>
        <v>0</v>
      </c>
      <c r="K456" s="198" t="s">
        <v>154</v>
      </c>
      <c r="L456" s="43"/>
      <c r="M456" s="203" t="s">
        <v>19</v>
      </c>
      <c r="N456" s="204" t="s">
        <v>47</v>
      </c>
      <c r="O456" s="83"/>
      <c r="P456" s="205">
        <f>O456*H456</f>
        <v>0</v>
      </c>
      <c r="Q456" s="205">
        <v>0</v>
      </c>
      <c r="R456" s="205">
        <f>Q456*H456</f>
        <v>0</v>
      </c>
      <c r="S456" s="205">
        <v>0</v>
      </c>
      <c r="T456" s="206">
        <f>S456*H456</f>
        <v>0</v>
      </c>
      <c r="U456" s="37"/>
      <c r="V456" s="37"/>
      <c r="W456" s="37"/>
      <c r="X456" s="37"/>
      <c r="Y456" s="37"/>
      <c r="Z456" s="37"/>
      <c r="AA456" s="37"/>
      <c r="AB456" s="37"/>
      <c r="AC456" s="37"/>
      <c r="AD456" s="37"/>
      <c r="AE456" s="37"/>
      <c r="AR456" s="207" t="s">
        <v>148</v>
      </c>
      <c r="AT456" s="207" t="s">
        <v>150</v>
      </c>
      <c r="AU456" s="207" t="s">
        <v>14</v>
      </c>
      <c r="AY456" s="16" t="s">
        <v>149</v>
      </c>
      <c r="BE456" s="208">
        <f>IF(N456="základní",J456,0)</f>
        <v>0</v>
      </c>
      <c r="BF456" s="208">
        <f>IF(N456="snížená",J456,0)</f>
        <v>0</v>
      </c>
      <c r="BG456" s="208">
        <f>IF(N456="zákl. přenesená",J456,0)</f>
        <v>0</v>
      </c>
      <c r="BH456" s="208">
        <f>IF(N456="sníž. přenesená",J456,0)</f>
        <v>0</v>
      </c>
      <c r="BI456" s="208">
        <f>IF(N456="nulová",J456,0)</f>
        <v>0</v>
      </c>
      <c r="BJ456" s="16" t="s">
        <v>14</v>
      </c>
      <c r="BK456" s="208">
        <f>ROUND(I456*H456,2)</f>
        <v>0</v>
      </c>
      <c r="BL456" s="16" t="s">
        <v>148</v>
      </c>
      <c r="BM456" s="207" t="s">
        <v>1424</v>
      </c>
    </row>
    <row r="457" s="2" customFormat="1">
      <c r="A457" s="37"/>
      <c r="B457" s="38"/>
      <c r="C457" s="39"/>
      <c r="D457" s="209" t="s">
        <v>156</v>
      </c>
      <c r="E457" s="39"/>
      <c r="F457" s="210" t="s">
        <v>739</v>
      </c>
      <c r="G457" s="39"/>
      <c r="H457" s="39"/>
      <c r="I457" s="211"/>
      <c r="J457" s="39"/>
      <c r="K457" s="39"/>
      <c r="L457" s="43"/>
      <c r="M457" s="212"/>
      <c r="N457" s="213"/>
      <c r="O457" s="83"/>
      <c r="P457" s="83"/>
      <c r="Q457" s="83"/>
      <c r="R457" s="83"/>
      <c r="S457" s="83"/>
      <c r="T457" s="84"/>
      <c r="U457" s="37"/>
      <c r="V457" s="37"/>
      <c r="W457" s="37"/>
      <c r="X457" s="37"/>
      <c r="Y457" s="37"/>
      <c r="Z457" s="37"/>
      <c r="AA457" s="37"/>
      <c r="AB457" s="37"/>
      <c r="AC457" s="37"/>
      <c r="AD457" s="37"/>
      <c r="AE457" s="37"/>
      <c r="AT457" s="16" t="s">
        <v>156</v>
      </c>
      <c r="AU457" s="16" t="s">
        <v>14</v>
      </c>
    </row>
    <row r="458" s="2" customFormat="1">
      <c r="A458" s="37"/>
      <c r="B458" s="38"/>
      <c r="C458" s="39"/>
      <c r="D458" s="214" t="s">
        <v>158</v>
      </c>
      <c r="E458" s="39"/>
      <c r="F458" s="215" t="s">
        <v>740</v>
      </c>
      <c r="G458" s="39"/>
      <c r="H458" s="39"/>
      <c r="I458" s="211"/>
      <c r="J458" s="39"/>
      <c r="K458" s="39"/>
      <c r="L458" s="43"/>
      <c r="M458" s="212"/>
      <c r="N458" s="213"/>
      <c r="O458" s="83"/>
      <c r="P458" s="83"/>
      <c r="Q458" s="83"/>
      <c r="R458" s="83"/>
      <c r="S458" s="83"/>
      <c r="T458" s="84"/>
      <c r="U458" s="37"/>
      <c r="V458" s="37"/>
      <c r="W458" s="37"/>
      <c r="X458" s="37"/>
      <c r="Y458" s="37"/>
      <c r="Z458" s="37"/>
      <c r="AA458" s="37"/>
      <c r="AB458" s="37"/>
      <c r="AC458" s="37"/>
      <c r="AD458" s="37"/>
      <c r="AE458" s="37"/>
      <c r="AT458" s="16" t="s">
        <v>158</v>
      </c>
      <c r="AU458" s="16" t="s">
        <v>14</v>
      </c>
    </row>
    <row r="459" s="12" customFormat="1">
      <c r="A459" s="12"/>
      <c r="B459" s="216"/>
      <c r="C459" s="217"/>
      <c r="D459" s="209" t="s">
        <v>160</v>
      </c>
      <c r="E459" s="218" t="s">
        <v>19</v>
      </c>
      <c r="F459" s="219" t="s">
        <v>575</v>
      </c>
      <c r="G459" s="217"/>
      <c r="H459" s="218" t="s">
        <v>19</v>
      </c>
      <c r="I459" s="220"/>
      <c r="J459" s="217"/>
      <c r="K459" s="217"/>
      <c r="L459" s="221"/>
      <c r="M459" s="222"/>
      <c r="N459" s="223"/>
      <c r="O459" s="223"/>
      <c r="P459" s="223"/>
      <c r="Q459" s="223"/>
      <c r="R459" s="223"/>
      <c r="S459" s="223"/>
      <c r="T459" s="224"/>
      <c r="U459" s="12"/>
      <c r="V459" s="12"/>
      <c r="W459" s="12"/>
      <c r="X459" s="12"/>
      <c r="Y459" s="12"/>
      <c r="Z459" s="12"/>
      <c r="AA459" s="12"/>
      <c r="AB459" s="12"/>
      <c r="AC459" s="12"/>
      <c r="AD459" s="12"/>
      <c r="AE459" s="12"/>
      <c r="AT459" s="225" t="s">
        <v>160</v>
      </c>
      <c r="AU459" s="225" t="s">
        <v>14</v>
      </c>
      <c r="AV459" s="12" t="s">
        <v>14</v>
      </c>
      <c r="AW459" s="12" t="s">
        <v>35</v>
      </c>
      <c r="AX459" s="12" t="s">
        <v>76</v>
      </c>
      <c r="AY459" s="225" t="s">
        <v>149</v>
      </c>
    </row>
    <row r="460" s="13" customFormat="1">
      <c r="A460" s="13"/>
      <c r="B460" s="226"/>
      <c r="C460" s="227"/>
      <c r="D460" s="209" t="s">
        <v>160</v>
      </c>
      <c r="E460" s="228" t="s">
        <v>1197</v>
      </c>
      <c r="F460" s="229" t="s">
        <v>1425</v>
      </c>
      <c r="G460" s="227"/>
      <c r="H460" s="230">
        <v>14.08</v>
      </c>
      <c r="I460" s="231"/>
      <c r="J460" s="227"/>
      <c r="K460" s="227"/>
      <c r="L460" s="232"/>
      <c r="M460" s="233"/>
      <c r="N460" s="234"/>
      <c r="O460" s="234"/>
      <c r="P460" s="234"/>
      <c r="Q460" s="234"/>
      <c r="R460" s="234"/>
      <c r="S460" s="234"/>
      <c r="T460" s="235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36" t="s">
        <v>160</v>
      </c>
      <c r="AU460" s="236" t="s">
        <v>14</v>
      </c>
      <c r="AV460" s="13" t="s">
        <v>96</v>
      </c>
      <c r="AW460" s="13" t="s">
        <v>35</v>
      </c>
      <c r="AX460" s="13" t="s">
        <v>76</v>
      </c>
      <c r="AY460" s="236" t="s">
        <v>149</v>
      </c>
    </row>
    <row r="461" s="13" customFormat="1">
      <c r="A461" s="13"/>
      <c r="B461" s="226"/>
      <c r="C461" s="227"/>
      <c r="D461" s="209" t="s">
        <v>160</v>
      </c>
      <c r="E461" s="228" t="s">
        <v>1199</v>
      </c>
      <c r="F461" s="229" t="s">
        <v>1200</v>
      </c>
      <c r="G461" s="227"/>
      <c r="H461" s="230">
        <v>14.08</v>
      </c>
      <c r="I461" s="231"/>
      <c r="J461" s="227"/>
      <c r="K461" s="227"/>
      <c r="L461" s="232"/>
      <c r="M461" s="233"/>
      <c r="N461" s="234"/>
      <c r="O461" s="234"/>
      <c r="P461" s="234"/>
      <c r="Q461" s="234"/>
      <c r="R461" s="234"/>
      <c r="S461" s="234"/>
      <c r="T461" s="235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36" t="s">
        <v>160</v>
      </c>
      <c r="AU461" s="236" t="s">
        <v>14</v>
      </c>
      <c r="AV461" s="13" t="s">
        <v>96</v>
      </c>
      <c r="AW461" s="13" t="s">
        <v>35</v>
      </c>
      <c r="AX461" s="13" t="s">
        <v>14</v>
      </c>
      <c r="AY461" s="236" t="s">
        <v>149</v>
      </c>
    </row>
    <row r="462" s="2" customFormat="1" ht="24.15" customHeight="1">
      <c r="A462" s="37"/>
      <c r="B462" s="38"/>
      <c r="C462" s="196" t="s">
        <v>703</v>
      </c>
      <c r="D462" s="196" t="s">
        <v>150</v>
      </c>
      <c r="E462" s="197" t="s">
        <v>1426</v>
      </c>
      <c r="F462" s="198" t="s">
        <v>1427</v>
      </c>
      <c r="G462" s="199" t="s">
        <v>311</v>
      </c>
      <c r="H462" s="200">
        <v>14.08</v>
      </c>
      <c r="I462" s="201"/>
      <c r="J462" s="202">
        <f>ROUND(I462*H462,2)</f>
        <v>0</v>
      </c>
      <c r="K462" s="198" t="s">
        <v>154</v>
      </c>
      <c r="L462" s="43"/>
      <c r="M462" s="203" t="s">
        <v>19</v>
      </c>
      <c r="N462" s="204" t="s">
        <v>47</v>
      </c>
      <c r="O462" s="83"/>
      <c r="P462" s="205">
        <f>O462*H462</f>
        <v>0</v>
      </c>
      <c r="Q462" s="205">
        <v>0</v>
      </c>
      <c r="R462" s="205">
        <f>Q462*H462</f>
        <v>0</v>
      </c>
      <c r="S462" s="205">
        <v>0</v>
      </c>
      <c r="T462" s="206">
        <f>S462*H462</f>
        <v>0</v>
      </c>
      <c r="U462" s="37"/>
      <c r="V462" s="37"/>
      <c r="W462" s="37"/>
      <c r="X462" s="37"/>
      <c r="Y462" s="37"/>
      <c r="Z462" s="37"/>
      <c r="AA462" s="37"/>
      <c r="AB462" s="37"/>
      <c r="AC462" s="37"/>
      <c r="AD462" s="37"/>
      <c r="AE462" s="37"/>
      <c r="AR462" s="207" t="s">
        <v>148</v>
      </c>
      <c r="AT462" s="207" t="s">
        <v>150</v>
      </c>
      <c r="AU462" s="207" t="s">
        <v>14</v>
      </c>
      <c r="AY462" s="16" t="s">
        <v>149</v>
      </c>
      <c r="BE462" s="208">
        <f>IF(N462="základní",J462,0)</f>
        <v>0</v>
      </c>
      <c r="BF462" s="208">
        <f>IF(N462="snížená",J462,0)</f>
        <v>0</v>
      </c>
      <c r="BG462" s="208">
        <f>IF(N462="zákl. přenesená",J462,0)</f>
        <v>0</v>
      </c>
      <c r="BH462" s="208">
        <f>IF(N462="sníž. přenesená",J462,0)</f>
        <v>0</v>
      </c>
      <c r="BI462" s="208">
        <f>IF(N462="nulová",J462,0)</f>
        <v>0</v>
      </c>
      <c r="BJ462" s="16" t="s">
        <v>14</v>
      </c>
      <c r="BK462" s="208">
        <f>ROUND(I462*H462,2)</f>
        <v>0</v>
      </c>
      <c r="BL462" s="16" t="s">
        <v>148</v>
      </c>
      <c r="BM462" s="207" t="s">
        <v>1428</v>
      </c>
    </row>
    <row r="463" s="2" customFormat="1">
      <c r="A463" s="37"/>
      <c r="B463" s="38"/>
      <c r="C463" s="39"/>
      <c r="D463" s="209" t="s">
        <v>156</v>
      </c>
      <c r="E463" s="39"/>
      <c r="F463" s="210" t="s">
        <v>749</v>
      </c>
      <c r="G463" s="39"/>
      <c r="H463" s="39"/>
      <c r="I463" s="211"/>
      <c r="J463" s="39"/>
      <c r="K463" s="39"/>
      <c r="L463" s="43"/>
      <c r="M463" s="212"/>
      <c r="N463" s="213"/>
      <c r="O463" s="83"/>
      <c r="P463" s="83"/>
      <c r="Q463" s="83"/>
      <c r="R463" s="83"/>
      <c r="S463" s="83"/>
      <c r="T463" s="84"/>
      <c r="U463" s="37"/>
      <c r="V463" s="37"/>
      <c r="W463" s="37"/>
      <c r="X463" s="37"/>
      <c r="Y463" s="37"/>
      <c r="Z463" s="37"/>
      <c r="AA463" s="37"/>
      <c r="AB463" s="37"/>
      <c r="AC463" s="37"/>
      <c r="AD463" s="37"/>
      <c r="AE463" s="37"/>
      <c r="AT463" s="16" t="s">
        <v>156</v>
      </c>
      <c r="AU463" s="16" t="s">
        <v>14</v>
      </c>
    </row>
    <row r="464" s="2" customFormat="1">
      <c r="A464" s="37"/>
      <c r="B464" s="38"/>
      <c r="C464" s="39"/>
      <c r="D464" s="214" t="s">
        <v>158</v>
      </c>
      <c r="E464" s="39"/>
      <c r="F464" s="215" t="s">
        <v>1429</v>
      </c>
      <c r="G464" s="39"/>
      <c r="H464" s="39"/>
      <c r="I464" s="211"/>
      <c r="J464" s="39"/>
      <c r="K464" s="39"/>
      <c r="L464" s="43"/>
      <c r="M464" s="212"/>
      <c r="N464" s="213"/>
      <c r="O464" s="83"/>
      <c r="P464" s="83"/>
      <c r="Q464" s="83"/>
      <c r="R464" s="83"/>
      <c r="S464" s="83"/>
      <c r="T464" s="84"/>
      <c r="U464" s="37"/>
      <c r="V464" s="37"/>
      <c r="W464" s="37"/>
      <c r="X464" s="37"/>
      <c r="Y464" s="37"/>
      <c r="Z464" s="37"/>
      <c r="AA464" s="37"/>
      <c r="AB464" s="37"/>
      <c r="AC464" s="37"/>
      <c r="AD464" s="37"/>
      <c r="AE464" s="37"/>
      <c r="AT464" s="16" t="s">
        <v>158</v>
      </c>
      <c r="AU464" s="16" t="s">
        <v>14</v>
      </c>
    </row>
    <row r="465" s="2" customFormat="1">
      <c r="A465" s="37"/>
      <c r="B465" s="38"/>
      <c r="C465" s="39"/>
      <c r="D465" s="209" t="s">
        <v>314</v>
      </c>
      <c r="E465" s="39"/>
      <c r="F465" s="247" t="s">
        <v>315</v>
      </c>
      <c r="G465" s="39"/>
      <c r="H465" s="39"/>
      <c r="I465" s="211"/>
      <c r="J465" s="39"/>
      <c r="K465" s="39"/>
      <c r="L465" s="43"/>
      <c r="M465" s="212"/>
      <c r="N465" s="213"/>
      <c r="O465" s="83"/>
      <c r="P465" s="83"/>
      <c r="Q465" s="83"/>
      <c r="R465" s="83"/>
      <c r="S465" s="83"/>
      <c r="T465" s="84"/>
      <c r="U465" s="37"/>
      <c r="V465" s="37"/>
      <c r="W465" s="37"/>
      <c r="X465" s="37"/>
      <c r="Y465" s="37"/>
      <c r="Z465" s="37"/>
      <c r="AA465" s="37"/>
      <c r="AB465" s="37"/>
      <c r="AC465" s="37"/>
      <c r="AD465" s="37"/>
      <c r="AE465" s="37"/>
      <c r="AT465" s="16" t="s">
        <v>314</v>
      </c>
      <c r="AU465" s="16" t="s">
        <v>14</v>
      </c>
    </row>
    <row r="466" s="13" customFormat="1">
      <c r="A466" s="13"/>
      <c r="B466" s="226"/>
      <c r="C466" s="227"/>
      <c r="D466" s="209" t="s">
        <v>160</v>
      </c>
      <c r="E466" s="228" t="s">
        <v>1207</v>
      </c>
      <c r="F466" s="229" t="s">
        <v>1430</v>
      </c>
      <c r="G466" s="227"/>
      <c r="H466" s="230">
        <v>14.08</v>
      </c>
      <c r="I466" s="231"/>
      <c r="J466" s="227"/>
      <c r="K466" s="227"/>
      <c r="L466" s="232"/>
      <c r="M466" s="233"/>
      <c r="N466" s="234"/>
      <c r="O466" s="234"/>
      <c r="P466" s="234"/>
      <c r="Q466" s="234"/>
      <c r="R466" s="234"/>
      <c r="S466" s="234"/>
      <c r="T466" s="235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36" t="s">
        <v>160</v>
      </c>
      <c r="AU466" s="236" t="s">
        <v>14</v>
      </c>
      <c r="AV466" s="13" t="s">
        <v>96</v>
      </c>
      <c r="AW466" s="13" t="s">
        <v>35</v>
      </c>
      <c r="AX466" s="13" t="s">
        <v>76</v>
      </c>
      <c r="AY466" s="236" t="s">
        <v>149</v>
      </c>
    </row>
    <row r="467" s="13" customFormat="1">
      <c r="A467" s="13"/>
      <c r="B467" s="226"/>
      <c r="C467" s="227"/>
      <c r="D467" s="209" t="s">
        <v>160</v>
      </c>
      <c r="E467" s="228" t="s">
        <v>1209</v>
      </c>
      <c r="F467" s="229" t="s">
        <v>1210</v>
      </c>
      <c r="G467" s="227"/>
      <c r="H467" s="230">
        <v>14.08</v>
      </c>
      <c r="I467" s="231"/>
      <c r="J467" s="227"/>
      <c r="K467" s="227"/>
      <c r="L467" s="232"/>
      <c r="M467" s="233"/>
      <c r="N467" s="234"/>
      <c r="O467" s="234"/>
      <c r="P467" s="234"/>
      <c r="Q467" s="234"/>
      <c r="R467" s="234"/>
      <c r="S467" s="234"/>
      <c r="T467" s="235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36" t="s">
        <v>160</v>
      </c>
      <c r="AU467" s="236" t="s">
        <v>14</v>
      </c>
      <c r="AV467" s="13" t="s">
        <v>96</v>
      </c>
      <c r="AW467" s="13" t="s">
        <v>35</v>
      </c>
      <c r="AX467" s="13" t="s">
        <v>14</v>
      </c>
      <c r="AY467" s="236" t="s">
        <v>149</v>
      </c>
    </row>
    <row r="468" s="2" customFormat="1" ht="16.5" customHeight="1">
      <c r="A468" s="37"/>
      <c r="B468" s="38"/>
      <c r="C468" s="196" t="s">
        <v>713</v>
      </c>
      <c r="D468" s="196" t="s">
        <v>150</v>
      </c>
      <c r="E468" s="197" t="s">
        <v>756</v>
      </c>
      <c r="F468" s="198" t="s">
        <v>757</v>
      </c>
      <c r="G468" s="199" t="s">
        <v>284</v>
      </c>
      <c r="H468" s="200">
        <v>14.08</v>
      </c>
      <c r="I468" s="201"/>
      <c r="J468" s="202">
        <f>ROUND(I468*H468,2)</f>
        <v>0</v>
      </c>
      <c r="K468" s="198" t="s">
        <v>154</v>
      </c>
      <c r="L468" s="43"/>
      <c r="M468" s="203" t="s">
        <v>19</v>
      </c>
      <c r="N468" s="204" t="s">
        <v>47</v>
      </c>
      <c r="O468" s="83"/>
      <c r="P468" s="205">
        <f>O468*H468</f>
        <v>0</v>
      </c>
      <c r="Q468" s="205">
        <v>0</v>
      </c>
      <c r="R468" s="205">
        <f>Q468*H468</f>
        <v>0</v>
      </c>
      <c r="S468" s="205">
        <v>0</v>
      </c>
      <c r="T468" s="206">
        <f>S468*H468</f>
        <v>0</v>
      </c>
      <c r="U468" s="37"/>
      <c r="V468" s="37"/>
      <c r="W468" s="37"/>
      <c r="X468" s="37"/>
      <c r="Y468" s="37"/>
      <c r="Z468" s="37"/>
      <c r="AA468" s="37"/>
      <c r="AB468" s="37"/>
      <c r="AC468" s="37"/>
      <c r="AD468" s="37"/>
      <c r="AE468" s="37"/>
      <c r="AR468" s="207" t="s">
        <v>148</v>
      </c>
      <c r="AT468" s="207" t="s">
        <v>150</v>
      </c>
      <c r="AU468" s="207" t="s">
        <v>14</v>
      </c>
      <c r="AY468" s="16" t="s">
        <v>149</v>
      </c>
      <c r="BE468" s="208">
        <f>IF(N468="základní",J468,0)</f>
        <v>0</v>
      </c>
      <c r="BF468" s="208">
        <f>IF(N468="snížená",J468,0)</f>
        <v>0</v>
      </c>
      <c r="BG468" s="208">
        <f>IF(N468="zákl. přenesená",J468,0)</f>
        <v>0</v>
      </c>
      <c r="BH468" s="208">
        <f>IF(N468="sníž. přenesená",J468,0)</f>
        <v>0</v>
      </c>
      <c r="BI468" s="208">
        <f>IF(N468="nulová",J468,0)</f>
        <v>0</v>
      </c>
      <c r="BJ468" s="16" t="s">
        <v>14</v>
      </c>
      <c r="BK468" s="208">
        <f>ROUND(I468*H468,2)</f>
        <v>0</v>
      </c>
      <c r="BL468" s="16" t="s">
        <v>148</v>
      </c>
      <c r="BM468" s="207" t="s">
        <v>1431</v>
      </c>
    </row>
    <row r="469" s="2" customFormat="1">
      <c r="A469" s="37"/>
      <c r="B469" s="38"/>
      <c r="C469" s="39"/>
      <c r="D469" s="209" t="s">
        <v>156</v>
      </c>
      <c r="E469" s="39"/>
      <c r="F469" s="210" t="s">
        <v>759</v>
      </c>
      <c r="G469" s="39"/>
      <c r="H469" s="39"/>
      <c r="I469" s="211"/>
      <c r="J469" s="39"/>
      <c r="K469" s="39"/>
      <c r="L469" s="43"/>
      <c r="M469" s="212"/>
      <c r="N469" s="213"/>
      <c r="O469" s="83"/>
      <c r="P469" s="83"/>
      <c r="Q469" s="83"/>
      <c r="R469" s="83"/>
      <c r="S469" s="83"/>
      <c r="T469" s="84"/>
      <c r="U469" s="37"/>
      <c r="V469" s="37"/>
      <c r="W469" s="37"/>
      <c r="X469" s="37"/>
      <c r="Y469" s="37"/>
      <c r="Z469" s="37"/>
      <c r="AA469" s="37"/>
      <c r="AB469" s="37"/>
      <c r="AC469" s="37"/>
      <c r="AD469" s="37"/>
      <c r="AE469" s="37"/>
      <c r="AT469" s="16" t="s">
        <v>156</v>
      </c>
      <c r="AU469" s="16" t="s">
        <v>14</v>
      </c>
    </row>
    <row r="470" s="2" customFormat="1">
      <c r="A470" s="37"/>
      <c r="B470" s="38"/>
      <c r="C470" s="39"/>
      <c r="D470" s="214" t="s">
        <v>158</v>
      </c>
      <c r="E470" s="39"/>
      <c r="F470" s="215" t="s">
        <v>760</v>
      </c>
      <c r="G470" s="39"/>
      <c r="H470" s="39"/>
      <c r="I470" s="211"/>
      <c r="J470" s="39"/>
      <c r="K470" s="39"/>
      <c r="L470" s="43"/>
      <c r="M470" s="212"/>
      <c r="N470" s="213"/>
      <c r="O470" s="83"/>
      <c r="P470" s="83"/>
      <c r="Q470" s="83"/>
      <c r="R470" s="83"/>
      <c r="S470" s="83"/>
      <c r="T470" s="84"/>
      <c r="U470" s="37"/>
      <c r="V470" s="37"/>
      <c r="W470" s="37"/>
      <c r="X470" s="37"/>
      <c r="Y470" s="37"/>
      <c r="Z470" s="37"/>
      <c r="AA470" s="37"/>
      <c r="AB470" s="37"/>
      <c r="AC470" s="37"/>
      <c r="AD470" s="37"/>
      <c r="AE470" s="37"/>
      <c r="AT470" s="16" t="s">
        <v>158</v>
      </c>
      <c r="AU470" s="16" t="s">
        <v>14</v>
      </c>
    </row>
    <row r="471" s="13" customFormat="1">
      <c r="A471" s="13"/>
      <c r="B471" s="226"/>
      <c r="C471" s="227"/>
      <c r="D471" s="209" t="s">
        <v>160</v>
      </c>
      <c r="E471" s="228" t="s">
        <v>1213</v>
      </c>
      <c r="F471" s="229" t="s">
        <v>1430</v>
      </c>
      <c r="G471" s="227"/>
      <c r="H471" s="230">
        <v>14.08</v>
      </c>
      <c r="I471" s="231"/>
      <c r="J471" s="227"/>
      <c r="K471" s="227"/>
      <c r="L471" s="232"/>
      <c r="M471" s="233"/>
      <c r="N471" s="234"/>
      <c r="O471" s="234"/>
      <c r="P471" s="234"/>
      <c r="Q471" s="234"/>
      <c r="R471" s="234"/>
      <c r="S471" s="234"/>
      <c r="T471" s="235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36" t="s">
        <v>160</v>
      </c>
      <c r="AU471" s="236" t="s">
        <v>14</v>
      </c>
      <c r="AV471" s="13" t="s">
        <v>96</v>
      </c>
      <c r="AW471" s="13" t="s">
        <v>35</v>
      </c>
      <c r="AX471" s="13" t="s">
        <v>76</v>
      </c>
      <c r="AY471" s="236" t="s">
        <v>149</v>
      </c>
    </row>
    <row r="472" s="13" customFormat="1">
      <c r="A472" s="13"/>
      <c r="B472" s="226"/>
      <c r="C472" s="227"/>
      <c r="D472" s="209" t="s">
        <v>160</v>
      </c>
      <c r="E472" s="228" t="s">
        <v>1215</v>
      </c>
      <c r="F472" s="229" t="s">
        <v>1216</v>
      </c>
      <c r="G472" s="227"/>
      <c r="H472" s="230">
        <v>14.08</v>
      </c>
      <c r="I472" s="231"/>
      <c r="J472" s="227"/>
      <c r="K472" s="227"/>
      <c r="L472" s="232"/>
      <c r="M472" s="233"/>
      <c r="N472" s="234"/>
      <c r="O472" s="234"/>
      <c r="P472" s="234"/>
      <c r="Q472" s="234"/>
      <c r="R472" s="234"/>
      <c r="S472" s="234"/>
      <c r="T472" s="235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36" t="s">
        <v>160</v>
      </c>
      <c r="AU472" s="236" t="s">
        <v>14</v>
      </c>
      <c r="AV472" s="13" t="s">
        <v>96</v>
      </c>
      <c r="AW472" s="13" t="s">
        <v>35</v>
      </c>
      <c r="AX472" s="13" t="s">
        <v>14</v>
      </c>
      <c r="AY472" s="236" t="s">
        <v>149</v>
      </c>
    </row>
    <row r="473" s="2" customFormat="1" ht="16.5" customHeight="1">
      <c r="A473" s="37"/>
      <c r="B473" s="38"/>
      <c r="C473" s="196" t="s">
        <v>723</v>
      </c>
      <c r="D473" s="196" t="s">
        <v>150</v>
      </c>
      <c r="E473" s="197" t="s">
        <v>765</v>
      </c>
      <c r="F473" s="198" t="s">
        <v>766</v>
      </c>
      <c r="G473" s="199" t="s">
        <v>284</v>
      </c>
      <c r="H473" s="200">
        <v>239.36000000000001</v>
      </c>
      <c r="I473" s="201"/>
      <c r="J473" s="202">
        <f>ROUND(I473*H473,2)</f>
        <v>0</v>
      </c>
      <c r="K473" s="198" t="s">
        <v>154</v>
      </c>
      <c r="L473" s="43"/>
      <c r="M473" s="203" t="s">
        <v>19</v>
      </c>
      <c r="N473" s="204" t="s">
        <v>47</v>
      </c>
      <c r="O473" s="83"/>
      <c r="P473" s="205">
        <f>O473*H473</f>
        <v>0</v>
      </c>
      <c r="Q473" s="205">
        <v>0</v>
      </c>
      <c r="R473" s="205">
        <f>Q473*H473</f>
        <v>0</v>
      </c>
      <c r="S473" s="205">
        <v>0</v>
      </c>
      <c r="T473" s="206">
        <f>S473*H473</f>
        <v>0</v>
      </c>
      <c r="U473" s="37"/>
      <c r="V473" s="37"/>
      <c r="W473" s="37"/>
      <c r="X473" s="37"/>
      <c r="Y473" s="37"/>
      <c r="Z473" s="37"/>
      <c r="AA473" s="37"/>
      <c r="AB473" s="37"/>
      <c r="AC473" s="37"/>
      <c r="AD473" s="37"/>
      <c r="AE473" s="37"/>
      <c r="AR473" s="207" t="s">
        <v>148</v>
      </c>
      <c r="AT473" s="207" t="s">
        <v>150</v>
      </c>
      <c r="AU473" s="207" t="s">
        <v>14</v>
      </c>
      <c r="AY473" s="16" t="s">
        <v>149</v>
      </c>
      <c r="BE473" s="208">
        <f>IF(N473="základní",J473,0)</f>
        <v>0</v>
      </c>
      <c r="BF473" s="208">
        <f>IF(N473="snížená",J473,0)</f>
        <v>0</v>
      </c>
      <c r="BG473" s="208">
        <f>IF(N473="zákl. přenesená",J473,0)</f>
        <v>0</v>
      </c>
      <c r="BH473" s="208">
        <f>IF(N473="sníž. přenesená",J473,0)</f>
        <v>0</v>
      </c>
      <c r="BI473" s="208">
        <f>IF(N473="nulová",J473,0)</f>
        <v>0</v>
      </c>
      <c r="BJ473" s="16" t="s">
        <v>14</v>
      </c>
      <c r="BK473" s="208">
        <f>ROUND(I473*H473,2)</f>
        <v>0</v>
      </c>
      <c r="BL473" s="16" t="s">
        <v>148</v>
      </c>
      <c r="BM473" s="207" t="s">
        <v>1432</v>
      </c>
    </row>
    <row r="474" s="2" customFormat="1">
      <c r="A474" s="37"/>
      <c r="B474" s="38"/>
      <c r="C474" s="39"/>
      <c r="D474" s="209" t="s">
        <v>156</v>
      </c>
      <c r="E474" s="39"/>
      <c r="F474" s="210" t="s">
        <v>768</v>
      </c>
      <c r="G474" s="39"/>
      <c r="H474" s="39"/>
      <c r="I474" s="211"/>
      <c r="J474" s="39"/>
      <c r="K474" s="39"/>
      <c r="L474" s="43"/>
      <c r="M474" s="212"/>
      <c r="N474" s="213"/>
      <c r="O474" s="83"/>
      <c r="P474" s="83"/>
      <c r="Q474" s="83"/>
      <c r="R474" s="83"/>
      <c r="S474" s="83"/>
      <c r="T474" s="84"/>
      <c r="U474" s="37"/>
      <c r="V474" s="37"/>
      <c r="W474" s="37"/>
      <c r="X474" s="37"/>
      <c r="Y474" s="37"/>
      <c r="Z474" s="37"/>
      <c r="AA474" s="37"/>
      <c r="AB474" s="37"/>
      <c r="AC474" s="37"/>
      <c r="AD474" s="37"/>
      <c r="AE474" s="37"/>
      <c r="AT474" s="16" t="s">
        <v>156</v>
      </c>
      <c r="AU474" s="16" t="s">
        <v>14</v>
      </c>
    </row>
    <row r="475" s="2" customFormat="1">
      <c r="A475" s="37"/>
      <c r="B475" s="38"/>
      <c r="C475" s="39"/>
      <c r="D475" s="214" t="s">
        <v>158</v>
      </c>
      <c r="E475" s="39"/>
      <c r="F475" s="215" t="s">
        <v>769</v>
      </c>
      <c r="G475" s="39"/>
      <c r="H475" s="39"/>
      <c r="I475" s="211"/>
      <c r="J475" s="39"/>
      <c r="K475" s="39"/>
      <c r="L475" s="43"/>
      <c r="M475" s="212"/>
      <c r="N475" s="213"/>
      <c r="O475" s="83"/>
      <c r="P475" s="83"/>
      <c r="Q475" s="83"/>
      <c r="R475" s="83"/>
      <c r="S475" s="83"/>
      <c r="T475" s="84"/>
      <c r="U475" s="37"/>
      <c r="V475" s="37"/>
      <c r="W475" s="37"/>
      <c r="X475" s="37"/>
      <c r="Y475" s="37"/>
      <c r="Z475" s="37"/>
      <c r="AA475" s="37"/>
      <c r="AB475" s="37"/>
      <c r="AC475" s="37"/>
      <c r="AD475" s="37"/>
      <c r="AE475" s="37"/>
      <c r="AT475" s="16" t="s">
        <v>158</v>
      </c>
      <c r="AU475" s="16" t="s">
        <v>14</v>
      </c>
    </row>
    <row r="476" s="13" customFormat="1">
      <c r="A476" s="13"/>
      <c r="B476" s="226"/>
      <c r="C476" s="227"/>
      <c r="D476" s="209" t="s">
        <v>160</v>
      </c>
      <c r="E476" s="228" t="s">
        <v>1223</v>
      </c>
      <c r="F476" s="229" t="s">
        <v>1433</v>
      </c>
      <c r="G476" s="227"/>
      <c r="H476" s="230">
        <v>239.36000000000001</v>
      </c>
      <c r="I476" s="231"/>
      <c r="J476" s="227"/>
      <c r="K476" s="227"/>
      <c r="L476" s="232"/>
      <c r="M476" s="233"/>
      <c r="N476" s="234"/>
      <c r="O476" s="234"/>
      <c r="P476" s="234"/>
      <c r="Q476" s="234"/>
      <c r="R476" s="234"/>
      <c r="S476" s="234"/>
      <c r="T476" s="235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36" t="s">
        <v>160</v>
      </c>
      <c r="AU476" s="236" t="s">
        <v>14</v>
      </c>
      <c r="AV476" s="13" t="s">
        <v>96</v>
      </c>
      <c r="AW476" s="13" t="s">
        <v>35</v>
      </c>
      <c r="AX476" s="13" t="s">
        <v>76</v>
      </c>
      <c r="AY476" s="236" t="s">
        <v>149</v>
      </c>
    </row>
    <row r="477" s="13" customFormat="1">
      <c r="A477" s="13"/>
      <c r="B477" s="226"/>
      <c r="C477" s="227"/>
      <c r="D477" s="209" t="s">
        <v>160</v>
      </c>
      <c r="E477" s="228" t="s">
        <v>1225</v>
      </c>
      <c r="F477" s="229" t="s">
        <v>1226</v>
      </c>
      <c r="G477" s="227"/>
      <c r="H477" s="230">
        <v>239.36000000000001</v>
      </c>
      <c r="I477" s="231"/>
      <c r="J477" s="227"/>
      <c r="K477" s="227"/>
      <c r="L477" s="232"/>
      <c r="M477" s="233"/>
      <c r="N477" s="234"/>
      <c r="O477" s="234"/>
      <c r="P477" s="234"/>
      <c r="Q477" s="234"/>
      <c r="R477" s="234"/>
      <c r="S477" s="234"/>
      <c r="T477" s="235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36" t="s">
        <v>160</v>
      </c>
      <c r="AU477" s="236" t="s">
        <v>14</v>
      </c>
      <c r="AV477" s="13" t="s">
        <v>96</v>
      </c>
      <c r="AW477" s="13" t="s">
        <v>35</v>
      </c>
      <c r="AX477" s="13" t="s">
        <v>14</v>
      </c>
      <c r="AY477" s="236" t="s">
        <v>149</v>
      </c>
    </row>
    <row r="478" s="11" customFormat="1" ht="25.92" customHeight="1">
      <c r="A478" s="11"/>
      <c r="B478" s="182"/>
      <c r="C478" s="183"/>
      <c r="D478" s="184" t="s">
        <v>75</v>
      </c>
      <c r="E478" s="185" t="s">
        <v>774</v>
      </c>
      <c r="F478" s="185" t="s">
        <v>775</v>
      </c>
      <c r="G478" s="183"/>
      <c r="H478" s="183"/>
      <c r="I478" s="186"/>
      <c r="J478" s="187">
        <f>BK478</f>
        <v>0</v>
      </c>
      <c r="K478" s="183"/>
      <c r="L478" s="188"/>
      <c r="M478" s="189"/>
      <c r="N478" s="190"/>
      <c r="O478" s="190"/>
      <c r="P478" s="191">
        <f>SUM(P479:P484)</f>
        <v>0</v>
      </c>
      <c r="Q478" s="190"/>
      <c r="R478" s="191">
        <f>SUM(R479:R484)</f>
        <v>0</v>
      </c>
      <c r="S478" s="190"/>
      <c r="T478" s="192">
        <f>SUM(T479:T484)</f>
        <v>0</v>
      </c>
      <c r="U478" s="11"/>
      <c r="V478" s="11"/>
      <c r="W478" s="11"/>
      <c r="X478" s="11"/>
      <c r="Y478" s="11"/>
      <c r="Z478" s="11"/>
      <c r="AA478" s="11"/>
      <c r="AB478" s="11"/>
      <c r="AC478" s="11"/>
      <c r="AD478" s="11"/>
      <c r="AE478" s="11"/>
      <c r="AR478" s="193" t="s">
        <v>148</v>
      </c>
      <c r="AT478" s="194" t="s">
        <v>75</v>
      </c>
      <c r="AU478" s="194" t="s">
        <v>76</v>
      </c>
      <c r="AY478" s="193" t="s">
        <v>149</v>
      </c>
      <c r="BK478" s="195">
        <f>SUM(BK479:BK484)</f>
        <v>0</v>
      </c>
    </row>
    <row r="479" s="2" customFormat="1" ht="21.75" customHeight="1">
      <c r="A479" s="37"/>
      <c r="B479" s="38"/>
      <c r="C479" s="196" t="s">
        <v>735</v>
      </c>
      <c r="D479" s="196" t="s">
        <v>150</v>
      </c>
      <c r="E479" s="197" t="s">
        <v>777</v>
      </c>
      <c r="F479" s="198" t="s">
        <v>778</v>
      </c>
      <c r="G479" s="199" t="s">
        <v>284</v>
      </c>
      <c r="H479" s="200">
        <v>0</v>
      </c>
      <c r="I479" s="201"/>
      <c r="J479" s="202">
        <f>ROUND(I479*H479,2)</f>
        <v>0</v>
      </c>
      <c r="K479" s="198" t="s">
        <v>154</v>
      </c>
      <c r="L479" s="43"/>
      <c r="M479" s="203" t="s">
        <v>19</v>
      </c>
      <c r="N479" s="204" t="s">
        <v>47</v>
      </c>
      <c r="O479" s="83"/>
      <c r="P479" s="205">
        <f>O479*H479</f>
        <v>0</v>
      </c>
      <c r="Q479" s="205">
        <v>0</v>
      </c>
      <c r="R479" s="205">
        <f>Q479*H479</f>
        <v>0</v>
      </c>
      <c r="S479" s="205">
        <v>0</v>
      </c>
      <c r="T479" s="206">
        <f>S479*H479</f>
        <v>0</v>
      </c>
      <c r="U479" s="37"/>
      <c r="V479" s="37"/>
      <c r="W479" s="37"/>
      <c r="X479" s="37"/>
      <c r="Y479" s="37"/>
      <c r="Z479" s="37"/>
      <c r="AA479" s="37"/>
      <c r="AB479" s="37"/>
      <c r="AC479" s="37"/>
      <c r="AD479" s="37"/>
      <c r="AE479" s="37"/>
      <c r="AR479" s="207" t="s">
        <v>148</v>
      </c>
      <c r="AT479" s="207" t="s">
        <v>150</v>
      </c>
      <c r="AU479" s="207" t="s">
        <v>14</v>
      </c>
      <c r="AY479" s="16" t="s">
        <v>149</v>
      </c>
      <c r="BE479" s="208">
        <f>IF(N479="základní",J479,0)</f>
        <v>0</v>
      </c>
      <c r="BF479" s="208">
        <f>IF(N479="snížená",J479,0)</f>
        <v>0</v>
      </c>
      <c r="BG479" s="208">
        <f>IF(N479="zákl. přenesená",J479,0)</f>
        <v>0</v>
      </c>
      <c r="BH479" s="208">
        <f>IF(N479="sníž. přenesená",J479,0)</f>
        <v>0</v>
      </c>
      <c r="BI479" s="208">
        <f>IF(N479="nulová",J479,0)</f>
        <v>0</v>
      </c>
      <c r="BJ479" s="16" t="s">
        <v>14</v>
      </c>
      <c r="BK479" s="208">
        <f>ROUND(I479*H479,2)</f>
        <v>0</v>
      </c>
      <c r="BL479" s="16" t="s">
        <v>148</v>
      </c>
      <c r="BM479" s="207" t="s">
        <v>1434</v>
      </c>
    </row>
    <row r="480" s="2" customFormat="1">
      <c r="A480" s="37"/>
      <c r="B480" s="38"/>
      <c r="C480" s="39"/>
      <c r="D480" s="209" t="s">
        <v>156</v>
      </c>
      <c r="E480" s="39"/>
      <c r="F480" s="210" t="s">
        <v>780</v>
      </c>
      <c r="G480" s="39"/>
      <c r="H480" s="39"/>
      <c r="I480" s="211"/>
      <c r="J480" s="39"/>
      <c r="K480" s="39"/>
      <c r="L480" s="43"/>
      <c r="M480" s="212"/>
      <c r="N480" s="213"/>
      <c r="O480" s="83"/>
      <c r="P480" s="83"/>
      <c r="Q480" s="83"/>
      <c r="R480" s="83"/>
      <c r="S480" s="83"/>
      <c r="T480" s="84"/>
      <c r="U480" s="37"/>
      <c r="V480" s="37"/>
      <c r="W480" s="37"/>
      <c r="X480" s="37"/>
      <c r="Y480" s="37"/>
      <c r="Z480" s="37"/>
      <c r="AA480" s="37"/>
      <c r="AB480" s="37"/>
      <c r="AC480" s="37"/>
      <c r="AD480" s="37"/>
      <c r="AE480" s="37"/>
      <c r="AT480" s="16" t="s">
        <v>156</v>
      </c>
      <c r="AU480" s="16" t="s">
        <v>14</v>
      </c>
    </row>
    <row r="481" s="2" customFormat="1">
      <c r="A481" s="37"/>
      <c r="B481" s="38"/>
      <c r="C481" s="39"/>
      <c r="D481" s="214" t="s">
        <v>158</v>
      </c>
      <c r="E481" s="39"/>
      <c r="F481" s="215" t="s">
        <v>781</v>
      </c>
      <c r="G481" s="39"/>
      <c r="H481" s="39"/>
      <c r="I481" s="211"/>
      <c r="J481" s="39"/>
      <c r="K481" s="39"/>
      <c r="L481" s="43"/>
      <c r="M481" s="212"/>
      <c r="N481" s="213"/>
      <c r="O481" s="83"/>
      <c r="P481" s="83"/>
      <c r="Q481" s="83"/>
      <c r="R481" s="83"/>
      <c r="S481" s="83"/>
      <c r="T481" s="84"/>
      <c r="U481" s="37"/>
      <c r="V481" s="37"/>
      <c r="W481" s="37"/>
      <c r="X481" s="37"/>
      <c r="Y481" s="37"/>
      <c r="Z481" s="37"/>
      <c r="AA481" s="37"/>
      <c r="AB481" s="37"/>
      <c r="AC481" s="37"/>
      <c r="AD481" s="37"/>
      <c r="AE481" s="37"/>
      <c r="AT481" s="16" t="s">
        <v>158</v>
      </c>
      <c r="AU481" s="16" t="s">
        <v>14</v>
      </c>
    </row>
    <row r="482" s="2" customFormat="1" ht="21.75" customHeight="1">
      <c r="A482" s="37"/>
      <c r="B482" s="38"/>
      <c r="C482" s="196" t="s">
        <v>745</v>
      </c>
      <c r="D482" s="196" t="s">
        <v>150</v>
      </c>
      <c r="E482" s="197" t="s">
        <v>783</v>
      </c>
      <c r="F482" s="198" t="s">
        <v>784</v>
      </c>
      <c r="G482" s="199" t="s">
        <v>284</v>
      </c>
      <c r="H482" s="200">
        <v>0</v>
      </c>
      <c r="I482" s="201"/>
      <c r="J482" s="202">
        <f>ROUND(I482*H482,2)</f>
        <v>0</v>
      </c>
      <c r="K482" s="198" t="s">
        <v>154</v>
      </c>
      <c r="L482" s="43"/>
      <c r="M482" s="203" t="s">
        <v>19</v>
      </c>
      <c r="N482" s="204" t="s">
        <v>47</v>
      </c>
      <c r="O482" s="83"/>
      <c r="P482" s="205">
        <f>O482*H482</f>
        <v>0</v>
      </c>
      <c r="Q482" s="205">
        <v>0</v>
      </c>
      <c r="R482" s="205">
        <f>Q482*H482</f>
        <v>0</v>
      </c>
      <c r="S482" s="205">
        <v>0</v>
      </c>
      <c r="T482" s="206">
        <f>S482*H482</f>
        <v>0</v>
      </c>
      <c r="U482" s="37"/>
      <c r="V482" s="37"/>
      <c r="W482" s="37"/>
      <c r="X482" s="37"/>
      <c r="Y482" s="37"/>
      <c r="Z482" s="37"/>
      <c r="AA482" s="37"/>
      <c r="AB482" s="37"/>
      <c r="AC482" s="37"/>
      <c r="AD482" s="37"/>
      <c r="AE482" s="37"/>
      <c r="AR482" s="207" t="s">
        <v>148</v>
      </c>
      <c r="AT482" s="207" t="s">
        <v>150</v>
      </c>
      <c r="AU482" s="207" t="s">
        <v>14</v>
      </c>
      <c r="AY482" s="16" t="s">
        <v>149</v>
      </c>
      <c r="BE482" s="208">
        <f>IF(N482="základní",J482,0)</f>
        <v>0</v>
      </c>
      <c r="BF482" s="208">
        <f>IF(N482="snížená",J482,0)</f>
        <v>0</v>
      </c>
      <c r="BG482" s="208">
        <f>IF(N482="zákl. přenesená",J482,0)</f>
        <v>0</v>
      </c>
      <c r="BH482" s="208">
        <f>IF(N482="sníž. přenesená",J482,0)</f>
        <v>0</v>
      </c>
      <c r="BI482" s="208">
        <f>IF(N482="nulová",J482,0)</f>
        <v>0</v>
      </c>
      <c r="BJ482" s="16" t="s">
        <v>14</v>
      </c>
      <c r="BK482" s="208">
        <f>ROUND(I482*H482,2)</f>
        <v>0</v>
      </c>
      <c r="BL482" s="16" t="s">
        <v>148</v>
      </c>
      <c r="BM482" s="207" t="s">
        <v>1435</v>
      </c>
    </row>
    <row r="483" s="2" customFormat="1">
      <c r="A483" s="37"/>
      <c r="B483" s="38"/>
      <c r="C483" s="39"/>
      <c r="D483" s="209" t="s">
        <v>156</v>
      </c>
      <c r="E483" s="39"/>
      <c r="F483" s="210" t="s">
        <v>786</v>
      </c>
      <c r="G483" s="39"/>
      <c r="H483" s="39"/>
      <c r="I483" s="211"/>
      <c r="J483" s="39"/>
      <c r="K483" s="39"/>
      <c r="L483" s="43"/>
      <c r="M483" s="212"/>
      <c r="N483" s="213"/>
      <c r="O483" s="83"/>
      <c r="P483" s="83"/>
      <c r="Q483" s="83"/>
      <c r="R483" s="83"/>
      <c r="S483" s="83"/>
      <c r="T483" s="84"/>
      <c r="U483" s="37"/>
      <c r="V483" s="37"/>
      <c r="W483" s="37"/>
      <c r="X483" s="37"/>
      <c r="Y483" s="37"/>
      <c r="Z483" s="37"/>
      <c r="AA483" s="37"/>
      <c r="AB483" s="37"/>
      <c r="AC483" s="37"/>
      <c r="AD483" s="37"/>
      <c r="AE483" s="37"/>
      <c r="AT483" s="16" t="s">
        <v>156</v>
      </c>
      <c r="AU483" s="16" t="s">
        <v>14</v>
      </c>
    </row>
    <row r="484" s="2" customFormat="1">
      <c r="A484" s="37"/>
      <c r="B484" s="38"/>
      <c r="C484" s="39"/>
      <c r="D484" s="214" t="s">
        <v>158</v>
      </c>
      <c r="E484" s="39"/>
      <c r="F484" s="215" t="s">
        <v>787</v>
      </c>
      <c r="G484" s="39"/>
      <c r="H484" s="39"/>
      <c r="I484" s="211"/>
      <c r="J484" s="39"/>
      <c r="K484" s="39"/>
      <c r="L484" s="43"/>
      <c r="M484" s="248"/>
      <c r="N484" s="249"/>
      <c r="O484" s="250"/>
      <c r="P484" s="250"/>
      <c r="Q484" s="250"/>
      <c r="R484" s="250"/>
      <c r="S484" s="250"/>
      <c r="T484" s="251"/>
      <c r="U484" s="37"/>
      <c r="V484" s="37"/>
      <c r="W484" s="37"/>
      <c r="X484" s="37"/>
      <c r="Y484" s="37"/>
      <c r="Z484" s="37"/>
      <c r="AA484" s="37"/>
      <c r="AB484" s="37"/>
      <c r="AC484" s="37"/>
      <c r="AD484" s="37"/>
      <c r="AE484" s="37"/>
      <c r="AT484" s="16" t="s">
        <v>158</v>
      </c>
      <c r="AU484" s="16" t="s">
        <v>14</v>
      </c>
    </row>
    <row r="485" s="2" customFormat="1" ht="6.96" customHeight="1">
      <c r="A485" s="37"/>
      <c r="B485" s="58"/>
      <c r="C485" s="59"/>
      <c r="D485" s="59"/>
      <c r="E485" s="59"/>
      <c r="F485" s="59"/>
      <c r="G485" s="59"/>
      <c r="H485" s="59"/>
      <c r="I485" s="59"/>
      <c r="J485" s="59"/>
      <c r="K485" s="59"/>
      <c r="L485" s="43"/>
      <c r="M485" s="37"/>
      <c r="O485" s="37"/>
      <c r="P485" s="37"/>
      <c r="Q485" s="37"/>
      <c r="R485" s="37"/>
      <c r="S485" s="37"/>
      <c r="T485" s="37"/>
      <c r="U485" s="37"/>
      <c r="V485" s="37"/>
      <c r="W485" s="37"/>
      <c r="X485" s="37"/>
      <c r="Y485" s="37"/>
      <c r="Z485" s="37"/>
      <c r="AA485" s="37"/>
      <c r="AB485" s="37"/>
      <c r="AC485" s="37"/>
      <c r="AD485" s="37"/>
      <c r="AE485" s="37"/>
    </row>
  </sheetData>
  <sheetProtection sheet="1" autoFilter="0" formatColumns="0" formatRows="0" objects="1" scenarios="1" spinCount="100000" saltValue="3WrvDBBXQM/3VCqlGvw63+XpWXsT1JJYzf6GQnk6CphJV+xHK/UN5QvU0GfLAacvfv8yomT5kgkCZdrokDn+nQ==" hashValue="1gxwT7saBxtGh52VxB+IYikhJKeW6uWyJsYa/i+zfWkVniNN4OXYU3ko6xv0DZUYaJayJSd41w5c6tHyBSlVDA==" algorithmName="SHA-512" password="CC35"/>
  <autoFilter ref="C85:K484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0" r:id="rId1" display="https://podminky.urs.cz/item/CS_URS_2023_01/111251102"/>
    <hyperlink ref="F96" r:id="rId2" display="https://podminky.urs.cz/item/CS_URS_2023_01/111209111"/>
    <hyperlink ref="F102" r:id="rId3" display="https://podminky.urs.cz/item/CS_URS_2023_01/112151112"/>
    <hyperlink ref="F108" r:id="rId4" display="https://podminky.urs.cz/item/CS_URS_2023_01/112151114"/>
    <hyperlink ref="F114" r:id="rId5" display="https://podminky.urs.cz/item/CS_URS_2023_01/112251101"/>
    <hyperlink ref="F120" r:id="rId6" display="https://podminky.urs.cz/item/CS_URS_2023_01/112251102"/>
    <hyperlink ref="F126" r:id="rId7" display="https://podminky.urs.cz/item/CS_URS_2023_01/119001101"/>
    <hyperlink ref="F132" r:id="rId8" display="https://podminky.urs.cz/item/CS_URS_2023_01/121151103"/>
    <hyperlink ref="F138" r:id="rId9" display="https://podminky.urs.cz/item/CS_URS_2023_01/122251105"/>
    <hyperlink ref="F144" r:id="rId10" display="https://podminky.urs.cz/item/CS_URS_2023_01/162351104"/>
    <hyperlink ref="F151" r:id="rId11" display="https://podminky.urs.cz/item/CS_URS_2023_01/162201401"/>
    <hyperlink ref="F157" r:id="rId12" display="https://podminky.urs.cz/item/CS_URS_2023_01/162201402"/>
    <hyperlink ref="F163" r:id="rId13" display="https://podminky.urs.cz/item/CS_URS_2023_01/162201411"/>
    <hyperlink ref="F169" r:id="rId14" display="https://podminky.urs.cz/item/CS_URS_2023_01/162201412"/>
    <hyperlink ref="F175" r:id="rId15" display="https://podminky.urs.cz/item/CS_URS_2023_01/162201421"/>
    <hyperlink ref="F181" r:id="rId16" display="https://podminky.urs.cz/item/CS_URS_2023_01/162201422"/>
    <hyperlink ref="F187" r:id="rId17" display="https://podminky.urs.cz/item/CS_URS_2023_01/162301931"/>
    <hyperlink ref="F193" r:id="rId18" display="https://podminky.urs.cz/item/CS_URS_2023_01/162301932"/>
    <hyperlink ref="F199" r:id="rId19" display="https://podminky.urs.cz/item/CS_URS_2023_01/162301951"/>
    <hyperlink ref="F205" r:id="rId20" display="https://podminky.urs.cz/item/CS_URS_2023_01/162301952"/>
    <hyperlink ref="F211" r:id="rId21" display="https://podminky.urs.cz/item/CS_URS_2023_01/162301971"/>
    <hyperlink ref="F217" r:id="rId22" display="https://podminky.urs.cz/item/CS_URS_2023_01/162301972"/>
    <hyperlink ref="F223" r:id="rId23" display="https://podminky.urs.cz/item/CS_URS_2023_01/162751117"/>
    <hyperlink ref="F229" r:id="rId24" display="https://podminky.urs.cz/item/CS_URS_2023_01/162751119"/>
    <hyperlink ref="F235" r:id="rId25" display="https://podminky.urs.cz/item/CS_URS_2023_01/167151111"/>
    <hyperlink ref="F242" r:id="rId26" display="https://podminky.urs.cz/item/CS_URS_2023_01/171151103"/>
    <hyperlink ref="F254" r:id="rId27" display="https://podminky.urs.cz/item/CS_URS_2023_01/171251201"/>
    <hyperlink ref="F260" r:id="rId28" display="https://podminky.urs.cz/item/CS_URS_2023_01/997221873"/>
    <hyperlink ref="F267" r:id="rId29" display="https://podminky.urs.cz/item/CS_URS_2023_01/181351103"/>
    <hyperlink ref="F273" r:id="rId30" display="https://podminky.urs.cz/item/CS_URS_2023_01/181411131"/>
    <hyperlink ref="F279" r:id="rId31" display="https://podminky.urs.cz/item/CS_URS_2023_01/181411132"/>
    <hyperlink ref="F290" r:id="rId32" display="https://podminky.urs.cz/item/CS_URS_2023_01/181912111"/>
    <hyperlink ref="F296" r:id="rId33" display="https://podminky.urs.cz/item/CS_URS_2023_01/182151111"/>
    <hyperlink ref="F302" r:id="rId34" display="https://podminky.urs.cz/item/CS_URS_2023_01/182251101"/>
    <hyperlink ref="F308" r:id="rId35" display="https://podminky.urs.cz/item/CS_URS_2023_01/181351113"/>
    <hyperlink ref="F319" r:id="rId36" display="https://podminky.urs.cz/item/CS_URS_2023_01/184853512"/>
    <hyperlink ref="F326" r:id="rId37" display="https://podminky.urs.cz/item/CS_URS_2023_01/184813522"/>
    <hyperlink ref="F334" r:id="rId38" display="https://podminky.urs.cz/item/CS_URS_2023_01/274313611"/>
    <hyperlink ref="F341" r:id="rId39" display="https://podminky.urs.cz/item/CS_URS_2023_01/465513227"/>
    <hyperlink ref="F354" r:id="rId40" display="https://podminky.urs.cz/item/CS_URS_2023_01/561061121"/>
    <hyperlink ref="F365" r:id="rId41" display="https://podminky.urs.cz/item/CS_URS_2023_01/564752111"/>
    <hyperlink ref="F371" r:id="rId42" display="https://podminky.urs.cz/item/CS_URS_2023_01/564761111"/>
    <hyperlink ref="F377" r:id="rId43" display="https://podminky.urs.cz/item/CS_URS_2023_01/569231111"/>
    <hyperlink ref="F383" r:id="rId44" display="https://podminky.urs.cz/item/CS_URS_2023_01/569511111"/>
    <hyperlink ref="F389" r:id="rId45" display="https://podminky.urs.cz/item/CS_URS_2023_01/569903311"/>
    <hyperlink ref="F395" r:id="rId46" display="https://podminky.urs.cz/item/CS_URS_2023_01/571907111"/>
    <hyperlink ref="F407" r:id="rId47" display="https://podminky.urs.cz/item/CS_URS_2023_01/628631211"/>
    <hyperlink ref="F413" r:id="rId48" display="https://podminky.urs.cz/item/CS_URS_2023_01/916111113"/>
    <hyperlink ref="F424" r:id="rId49" display="https://podminky.urs.cz/item/CS_URS_2023_01/919124121"/>
    <hyperlink ref="F430" r:id="rId50" display="https://podminky.urs.cz/item/CS_URS_2023_01/919411131"/>
    <hyperlink ref="F433" r:id="rId51" display="https://podminky.urs.cz/item/CS_URS_2023_01/919521120"/>
    <hyperlink ref="F436" r:id="rId52" display="https://podminky.urs.cz/item/CS_URS_2023_01/919535555"/>
    <hyperlink ref="F442" r:id="rId53" display="https://podminky.urs.cz/item/CS_URS_2023_01/966008112"/>
    <hyperlink ref="F451" r:id="rId54" display="https://podminky.urs.cz/item/CS_URS_2023_01/997013811"/>
    <hyperlink ref="F458" r:id="rId55" display="https://podminky.urs.cz/item/CS_URS_2023_01/997221611"/>
    <hyperlink ref="F464" r:id="rId56" display="https://podminky.urs.cz/item/CS_URS_2023_01/997221861"/>
    <hyperlink ref="F470" r:id="rId57" display="https://podminky.urs.cz/item/CS_URS_2023_01/997321511"/>
    <hyperlink ref="F475" r:id="rId58" display="https://podminky.urs.cz/item/CS_URS_2023_01/997321519"/>
    <hyperlink ref="F481" r:id="rId59" display="https://podminky.urs.cz/item/CS_URS_2023_01/998225111"/>
    <hyperlink ref="F484" r:id="rId60" display="https://podminky.urs.cz/item/CS_URS_2023_01/998225193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6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93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9"/>
      <c r="AT3" s="16" t="s">
        <v>76</v>
      </c>
    </row>
    <row r="4" s="1" customFormat="1" ht="24.96" customHeight="1">
      <c r="B4" s="19"/>
      <c r="D4" s="130" t="s">
        <v>99</v>
      </c>
      <c r="L4" s="19"/>
      <c r="M4" s="131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2" t="s">
        <v>16</v>
      </c>
      <c r="L6" s="19"/>
    </row>
    <row r="7" s="1" customFormat="1" ht="16.5" customHeight="1">
      <c r="B7" s="19"/>
      <c r="E7" s="133" t="str">
        <f>'Rekapitulace stavby'!K6</f>
        <v>Polní cesty Lhota u Dobrušky</v>
      </c>
      <c r="F7" s="132"/>
      <c r="G7" s="132"/>
      <c r="H7" s="132"/>
      <c r="L7" s="19"/>
    </row>
    <row r="8" s="2" customFormat="1" ht="12" customHeight="1">
      <c r="A8" s="37"/>
      <c r="B8" s="43"/>
      <c r="C8" s="37"/>
      <c r="D8" s="132" t="s">
        <v>108</v>
      </c>
      <c r="E8" s="37"/>
      <c r="F8" s="37"/>
      <c r="G8" s="37"/>
      <c r="H8" s="37"/>
      <c r="I8" s="37"/>
      <c r="J8" s="37"/>
      <c r="K8" s="37"/>
      <c r="L8" s="13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5" t="s">
        <v>1436</v>
      </c>
      <c r="F9" s="37"/>
      <c r="G9" s="37"/>
      <c r="H9" s="37"/>
      <c r="I9" s="37"/>
      <c r="J9" s="37"/>
      <c r="K9" s="37"/>
      <c r="L9" s="13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2" t="s">
        <v>18</v>
      </c>
      <c r="E11" s="37"/>
      <c r="F11" s="136" t="s">
        <v>19</v>
      </c>
      <c r="G11" s="37"/>
      <c r="H11" s="37"/>
      <c r="I11" s="132" t="s">
        <v>20</v>
      </c>
      <c r="J11" s="136" t="s">
        <v>19</v>
      </c>
      <c r="K11" s="37"/>
      <c r="L11" s="13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2" t="s">
        <v>21</v>
      </c>
      <c r="E12" s="37"/>
      <c r="F12" s="136" t="s">
        <v>22</v>
      </c>
      <c r="G12" s="37"/>
      <c r="H12" s="37"/>
      <c r="I12" s="132" t="s">
        <v>23</v>
      </c>
      <c r="J12" s="137" t="str">
        <f>'Rekapitulace stavby'!AN8</f>
        <v>2. 3. 2023</v>
      </c>
      <c r="K12" s="37"/>
      <c r="L12" s="13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2" t="s">
        <v>25</v>
      </c>
      <c r="E14" s="37"/>
      <c r="F14" s="37"/>
      <c r="G14" s="37"/>
      <c r="H14" s="37"/>
      <c r="I14" s="132" t="s">
        <v>26</v>
      </c>
      <c r="J14" s="136" t="s">
        <v>19</v>
      </c>
      <c r="K14" s="37"/>
      <c r="L14" s="13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6" t="s">
        <v>27</v>
      </c>
      <c r="F15" s="37"/>
      <c r="G15" s="37"/>
      <c r="H15" s="37"/>
      <c r="I15" s="132" t="s">
        <v>28</v>
      </c>
      <c r="J15" s="136" t="s">
        <v>19</v>
      </c>
      <c r="K15" s="37"/>
      <c r="L15" s="13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2" t="s">
        <v>29</v>
      </c>
      <c r="E17" s="37"/>
      <c r="F17" s="37"/>
      <c r="G17" s="37"/>
      <c r="H17" s="37"/>
      <c r="I17" s="132" t="s">
        <v>26</v>
      </c>
      <c r="J17" s="32" t="str">
        <f>'Rekapitulace stavby'!AN13</f>
        <v>Vyplň údaj</v>
      </c>
      <c r="K17" s="37"/>
      <c r="L17" s="13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6"/>
      <c r="G18" s="136"/>
      <c r="H18" s="136"/>
      <c r="I18" s="132" t="s">
        <v>28</v>
      </c>
      <c r="J18" s="32" t="str">
        <f>'Rekapitulace stavby'!AN14</f>
        <v>Vyplň údaj</v>
      </c>
      <c r="K18" s="37"/>
      <c r="L18" s="13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2" t="s">
        <v>31</v>
      </c>
      <c r="E20" s="37"/>
      <c r="F20" s="37"/>
      <c r="G20" s="37"/>
      <c r="H20" s="37"/>
      <c r="I20" s="132" t="s">
        <v>26</v>
      </c>
      <c r="J20" s="136" t="s">
        <v>32</v>
      </c>
      <c r="K20" s="37"/>
      <c r="L20" s="13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6" t="s">
        <v>33</v>
      </c>
      <c r="F21" s="37"/>
      <c r="G21" s="37"/>
      <c r="H21" s="37"/>
      <c r="I21" s="132" t="s">
        <v>28</v>
      </c>
      <c r="J21" s="136" t="s">
        <v>34</v>
      </c>
      <c r="K21" s="37"/>
      <c r="L21" s="13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2" t="s">
        <v>36</v>
      </c>
      <c r="E23" s="37"/>
      <c r="F23" s="37"/>
      <c r="G23" s="37"/>
      <c r="H23" s="37"/>
      <c r="I23" s="132" t="s">
        <v>26</v>
      </c>
      <c r="J23" s="136" t="s">
        <v>37</v>
      </c>
      <c r="K23" s="37"/>
      <c r="L23" s="13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6" t="s">
        <v>38</v>
      </c>
      <c r="F24" s="37"/>
      <c r="G24" s="37"/>
      <c r="H24" s="37"/>
      <c r="I24" s="132" t="s">
        <v>28</v>
      </c>
      <c r="J24" s="136" t="s">
        <v>39</v>
      </c>
      <c r="K24" s="37"/>
      <c r="L24" s="13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2" t="s">
        <v>40</v>
      </c>
      <c r="E26" s="37"/>
      <c r="F26" s="37"/>
      <c r="G26" s="37"/>
      <c r="H26" s="37"/>
      <c r="I26" s="37"/>
      <c r="J26" s="37"/>
      <c r="K26" s="37"/>
      <c r="L26" s="13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2"/>
      <c r="E29" s="142"/>
      <c r="F29" s="142"/>
      <c r="G29" s="142"/>
      <c r="H29" s="142"/>
      <c r="I29" s="142"/>
      <c r="J29" s="142"/>
      <c r="K29" s="142"/>
      <c r="L29" s="13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3" t="s">
        <v>42</v>
      </c>
      <c r="E30" s="37"/>
      <c r="F30" s="37"/>
      <c r="G30" s="37"/>
      <c r="H30" s="37"/>
      <c r="I30" s="37"/>
      <c r="J30" s="144">
        <f>ROUND(J82, 2)</f>
        <v>0</v>
      </c>
      <c r="K30" s="37"/>
      <c r="L30" s="13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2"/>
      <c r="E31" s="142"/>
      <c r="F31" s="142"/>
      <c r="G31" s="142"/>
      <c r="H31" s="142"/>
      <c r="I31" s="142"/>
      <c r="J31" s="142"/>
      <c r="K31" s="142"/>
      <c r="L31" s="13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5" t="s">
        <v>44</v>
      </c>
      <c r="G32" s="37"/>
      <c r="H32" s="37"/>
      <c r="I32" s="145" t="s">
        <v>43</v>
      </c>
      <c r="J32" s="145" t="s">
        <v>45</v>
      </c>
      <c r="K32" s="37"/>
      <c r="L32" s="13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6" t="s">
        <v>46</v>
      </c>
      <c r="E33" s="132" t="s">
        <v>47</v>
      </c>
      <c r="F33" s="147">
        <f>ROUND((SUM(BE82:BE97)),  2)</f>
        <v>0</v>
      </c>
      <c r="G33" s="37"/>
      <c r="H33" s="37"/>
      <c r="I33" s="148">
        <v>0.20999999999999999</v>
      </c>
      <c r="J33" s="147">
        <f>ROUND(((SUM(BE82:BE97))*I33),  2)</f>
        <v>0</v>
      </c>
      <c r="K33" s="37"/>
      <c r="L33" s="13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2" t="s">
        <v>48</v>
      </c>
      <c r="F34" s="147">
        <f>ROUND((SUM(BF82:BF97)),  2)</f>
        <v>0</v>
      </c>
      <c r="G34" s="37"/>
      <c r="H34" s="37"/>
      <c r="I34" s="148">
        <v>0.14999999999999999</v>
      </c>
      <c r="J34" s="147">
        <f>ROUND(((SUM(BF82:BF97))*I34),  2)</f>
        <v>0</v>
      </c>
      <c r="K34" s="37"/>
      <c r="L34" s="13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2" t="s">
        <v>49</v>
      </c>
      <c r="F35" s="147">
        <f>ROUND((SUM(BG82:BG97)),  2)</f>
        <v>0</v>
      </c>
      <c r="G35" s="37"/>
      <c r="H35" s="37"/>
      <c r="I35" s="148">
        <v>0.20999999999999999</v>
      </c>
      <c r="J35" s="147">
        <f>0</f>
        <v>0</v>
      </c>
      <c r="K35" s="37"/>
      <c r="L35" s="13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2" t="s">
        <v>50</v>
      </c>
      <c r="F36" s="147">
        <f>ROUND((SUM(BH82:BH97)),  2)</f>
        <v>0</v>
      </c>
      <c r="G36" s="37"/>
      <c r="H36" s="37"/>
      <c r="I36" s="148">
        <v>0.14999999999999999</v>
      </c>
      <c r="J36" s="147">
        <f>0</f>
        <v>0</v>
      </c>
      <c r="K36" s="37"/>
      <c r="L36" s="13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2" t="s">
        <v>51</v>
      </c>
      <c r="F37" s="147">
        <f>ROUND((SUM(BI82:BI97)),  2)</f>
        <v>0</v>
      </c>
      <c r="G37" s="37"/>
      <c r="H37" s="37"/>
      <c r="I37" s="148">
        <v>0</v>
      </c>
      <c r="J37" s="147">
        <f>0</f>
        <v>0</v>
      </c>
      <c r="K37" s="37"/>
      <c r="L37" s="13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9"/>
      <c r="D39" s="150" t="s">
        <v>52</v>
      </c>
      <c r="E39" s="151"/>
      <c r="F39" s="151"/>
      <c r="G39" s="152" t="s">
        <v>53</v>
      </c>
      <c r="H39" s="153" t="s">
        <v>54</v>
      </c>
      <c r="I39" s="151"/>
      <c r="J39" s="154">
        <f>SUM(J30:J37)</f>
        <v>0</v>
      </c>
      <c r="K39" s="155"/>
      <c r="L39" s="13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121</v>
      </c>
      <c r="D45" s="39"/>
      <c r="E45" s="39"/>
      <c r="F45" s="39"/>
      <c r="G45" s="39"/>
      <c r="H45" s="39"/>
      <c r="I45" s="39"/>
      <c r="J45" s="39"/>
      <c r="K45" s="39"/>
      <c r="L45" s="134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4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4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60" t="str">
        <f>E7</f>
        <v>Polní cesty Lhota u Dobrušky</v>
      </c>
      <c r="F48" s="31"/>
      <c r="G48" s="31"/>
      <c r="H48" s="31"/>
      <c r="I48" s="39"/>
      <c r="J48" s="39"/>
      <c r="K48" s="39"/>
      <c r="L48" s="134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108</v>
      </c>
      <c r="D49" s="39"/>
      <c r="E49" s="39"/>
      <c r="F49" s="39"/>
      <c r="G49" s="39"/>
      <c r="H49" s="39"/>
      <c r="I49" s="39"/>
      <c r="J49" s="39"/>
      <c r="K49" s="39"/>
      <c r="L49" s="134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VRN - Vedlejší rozpočtové náklady</v>
      </c>
      <c r="F50" s="39"/>
      <c r="G50" s="39"/>
      <c r="H50" s="39"/>
      <c r="I50" s="39"/>
      <c r="J50" s="39"/>
      <c r="K50" s="39"/>
      <c r="L50" s="134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4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Lhota u Dobrušky</v>
      </c>
      <c r="G52" s="39"/>
      <c r="H52" s="39"/>
      <c r="I52" s="31" t="s">
        <v>23</v>
      </c>
      <c r="J52" s="71" t="str">
        <f>IF(J12="","",J12)</f>
        <v>2. 3. 2023</v>
      </c>
      <c r="K52" s="39"/>
      <c r="L52" s="134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4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Státní pozemkový úřad - Královehradecký kraj</v>
      </c>
      <c r="G54" s="39"/>
      <c r="H54" s="39"/>
      <c r="I54" s="31" t="s">
        <v>31</v>
      </c>
      <c r="J54" s="35" t="str">
        <f>E21</f>
        <v>APC SILNICE s.r.o.</v>
      </c>
      <c r="K54" s="39"/>
      <c r="L54" s="134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29</v>
      </c>
      <c r="D55" s="39"/>
      <c r="E55" s="39"/>
      <c r="F55" s="26" t="str">
        <f>IF(E18="","",E18)</f>
        <v>Vyplň údaj</v>
      </c>
      <c r="G55" s="39"/>
      <c r="H55" s="39"/>
      <c r="I55" s="31" t="s">
        <v>36</v>
      </c>
      <c r="J55" s="35" t="str">
        <f>E24</f>
        <v>TMI Building s.r.o.</v>
      </c>
      <c r="K55" s="39"/>
      <c r="L55" s="134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4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1" t="s">
        <v>122</v>
      </c>
      <c r="D57" s="162"/>
      <c r="E57" s="162"/>
      <c r="F57" s="162"/>
      <c r="G57" s="162"/>
      <c r="H57" s="162"/>
      <c r="I57" s="162"/>
      <c r="J57" s="163" t="s">
        <v>123</v>
      </c>
      <c r="K57" s="162"/>
      <c r="L57" s="134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4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4" t="s">
        <v>74</v>
      </c>
      <c r="D59" s="39"/>
      <c r="E59" s="39"/>
      <c r="F59" s="39"/>
      <c r="G59" s="39"/>
      <c r="H59" s="39"/>
      <c r="I59" s="39"/>
      <c r="J59" s="101">
        <f>J82</f>
        <v>0</v>
      </c>
      <c r="K59" s="39"/>
      <c r="L59" s="134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124</v>
      </c>
    </row>
    <row r="60" s="9" customFormat="1" ht="24.96" customHeight="1">
      <c r="A60" s="9"/>
      <c r="B60" s="165"/>
      <c r="C60" s="166"/>
      <c r="D60" s="167" t="s">
        <v>1437</v>
      </c>
      <c r="E60" s="168"/>
      <c r="F60" s="168"/>
      <c r="G60" s="168"/>
      <c r="H60" s="168"/>
      <c r="I60" s="168"/>
      <c r="J60" s="169">
        <f>J83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5"/>
      <c r="C61" s="166"/>
      <c r="D61" s="167" t="s">
        <v>1438</v>
      </c>
      <c r="E61" s="168"/>
      <c r="F61" s="168"/>
      <c r="G61" s="168"/>
      <c r="H61" s="168"/>
      <c r="I61" s="168"/>
      <c r="J61" s="169">
        <f>J92</f>
        <v>0</v>
      </c>
      <c r="K61" s="166"/>
      <c r="L61" s="170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9" customFormat="1" ht="24.96" customHeight="1">
      <c r="A62" s="9"/>
      <c r="B62" s="165"/>
      <c r="C62" s="166"/>
      <c r="D62" s="167" t="s">
        <v>1439</v>
      </c>
      <c r="E62" s="168"/>
      <c r="F62" s="168"/>
      <c r="G62" s="168"/>
      <c r="H62" s="168"/>
      <c r="I62" s="168"/>
      <c r="J62" s="169">
        <f>J95</f>
        <v>0</v>
      </c>
      <c r="K62" s="166"/>
      <c r="L62" s="170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2" customFormat="1" ht="21.84" customHeight="1">
      <c r="A63" s="37"/>
      <c r="B63" s="38"/>
      <c r="C63" s="39"/>
      <c r="D63" s="39"/>
      <c r="E63" s="39"/>
      <c r="F63" s="39"/>
      <c r="G63" s="39"/>
      <c r="H63" s="39"/>
      <c r="I63" s="39"/>
      <c r="J63" s="39"/>
      <c r="K63" s="39"/>
      <c r="L63" s="134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</row>
    <row r="64" s="2" customFormat="1" ht="6.96" customHeight="1">
      <c r="A64" s="37"/>
      <c r="B64" s="58"/>
      <c r="C64" s="59"/>
      <c r="D64" s="59"/>
      <c r="E64" s="59"/>
      <c r="F64" s="59"/>
      <c r="G64" s="59"/>
      <c r="H64" s="59"/>
      <c r="I64" s="59"/>
      <c r="J64" s="59"/>
      <c r="K64" s="59"/>
      <c r="L64" s="134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8" s="2" customFormat="1" ht="6.96" customHeight="1">
      <c r="A68" s="37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134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="2" customFormat="1" ht="24.96" customHeight="1">
      <c r="A69" s="37"/>
      <c r="B69" s="38"/>
      <c r="C69" s="22" t="s">
        <v>134</v>
      </c>
      <c r="D69" s="39"/>
      <c r="E69" s="39"/>
      <c r="F69" s="39"/>
      <c r="G69" s="39"/>
      <c r="H69" s="39"/>
      <c r="I69" s="39"/>
      <c r="J69" s="39"/>
      <c r="K69" s="39"/>
      <c r="L69" s="134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6.96" customHeight="1">
      <c r="A70" s="37"/>
      <c r="B70" s="38"/>
      <c r="C70" s="39"/>
      <c r="D70" s="39"/>
      <c r="E70" s="39"/>
      <c r="F70" s="39"/>
      <c r="G70" s="39"/>
      <c r="H70" s="39"/>
      <c r="I70" s="39"/>
      <c r="J70" s="39"/>
      <c r="K70" s="39"/>
      <c r="L70" s="134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12" customHeight="1">
      <c r="A71" s="37"/>
      <c r="B71" s="38"/>
      <c r="C71" s="31" t="s">
        <v>16</v>
      </c>
      <c r="D71" s="39"/>
      <c r="E71" s="39"/>
      <c r="F71" s="39"/>
      <c r="G71" s="39"/>
      <c r="H71" s="39"/>
      <c r="I71" s="39"/>
      <c r="J71" s="39"/>
      <c r="K71" s="39"/>
      <c r="L71" s="134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6.5" customHeight="1">
      <c r="A72" s="37"/>
      <c r="B72" s="38"/>
      <c r="C72" s="39"/>
      <c r="D72" s="39"/>
      <c r="E72" s="160" t="str">
        <f>E7</f>
        <v>Polní cesty Lhota u Dobrušky</v>
      </c>
      <c r="F72" s="31"/>
      <c r="G72" s="31"/>
      <c r="H72" s="31"/>
      <c r="I72" s="39"/>
      <c r="J72" s="39"/>
      <c r="K72" s="39"/>
      <c r="L72" s="134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2" customHeight="1">
      <c r="A73" s="37"/>
      <c r="B73" s="38"/>
      <c r="C73" s="31" t="s">
        <v>108</v>
      </c>
      <c r="D73" s="39"/>
      <c r="E73" s="39"/>
      <c r="F73" s="39"/>
      <c r="G73" s="39"/>
      <c r="H73" s="39"/>
      <c r="I73" s="39"/>
      <c r="J73" s="39"/>
      <c r="K73" s="39"/>
      <c r="L73" s="134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6.5" customHeight="1">
      <c r="A74" s="37"/>
      <c r="B74" s="38"/>
      <c r="C74" s="39"/>
      <c r="D74" s="39"/>
      <c r="E74" s="68" t="str">
        <f>E9</f>
        <v>VRN - Vedlejší rozpočtové náklady</v>
      </c>
      <c r="F74" s="39"/>
      <c r="G74" s="39"/>
      <c r="H74" s="39"/>
      <c r="I74" s="39"/>
      <c r="J74" s="39"/>
      <c r="K74" s="39"/>
      <c r="L74" s="134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6.96" customHeight="1">
      <c r="A75" s="37"/>
      <c r="B75" s="38"/>
      <c r="C75" s="39"/>
      <c r="D75" s="39"/>
      <c r="E75" s="39"/>
      <c r="F75" s="39"/>
      <c r="G75" s="39"/>
      <c r="H75" s="39"/>
      <c r="I75" s="39"/>
      <c r="J75" s="39"/>
      <c r="K75" s="39"/>
      <c r="L75" s="134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21</v>
      </c>
      <c r="D76" s="39"/>
      <c r="E76" s="39"/>
      <c r="F76" s="26" t="str">
        <f>F12</f>
        <v>Lhota u Dobrušky</v>
      </c>
      <c r="G76" s="39"/>
      <c r="H76" s="39"/>
      <c r="I76" s="31" t="s">
        <v>23</v>
      </c>
      <c r="J76" s="71" t="str">
        <f>IF(J12="","",J12)</f>
        <v>2. 3. 2023</v>
      </c>
      <c r="K76" s="39"/>
      <c r="L76" s="13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6.96" customHeight="1">
      <c r="A77" s="37"/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13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5.15" customHeight="1">
      <c r="A78" s="37"/>
      <c r="B78" s="38"/>
      <c r="C78" s="31" t="s">
        <v>25</v>
      </c>
      <c r="D78" s="39"/>
      <c r="E78" s="39"/>
      <c r="F78" s="26" t="str">
        <f>E15</f>
        <v>Státní pozemkový úřad - Královehradecký kraj</v>
      </c>
      <c r="G78" s="39"/>
      <c r="H78" s="39"/>
      <c r="I78" s="31" t="s">
        <v>31</v>
      </c>
      <c r="J78" s="35" t="str">
        <f>E21</f>
        <v>APC SILNICE s.r.o.</v>
      </c>
      <c r="K78" s="39"/>
      <c r="L78" s="134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5.15" customHeight="1">
      <c r="A79" s="37"/>
      <c r="B79" s="38"/>
      <c r="C79" s="31" t="s">
        <v>29</v>
      </c>
      <c r="D79" s="39"/>
      <c r="E79" s="39"/>
      <c r="F79" s="26" t="str">
        <f>IF(E18="","",E18)</f>
        <v>Vyplň údaj</v>
      </c>
      <c r="G79" s="39"/>
      <c r="H79" s="39"/>
      <c r="I79" s="31" t="s">
        <v>36</v>
      </c>
      <c r="J79" s="35" t="str">
        <f>E24</f>
        <v>TMI Building s.r.o.</v>
      </c>
      <c r="K79" s="39"/>
      <c r="L79" s="134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0.32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34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10" customFormat="1" ht="29.28" customHeight="1">
      <c r="A81" s="171"/>
      <c r="B81" s="172"/>
      <c r="C81" s="173" t="s">
        <v>135</v>
      </c>
      <c r="D81" s="174" t="s">
        <v>61</v>
      </c>
      <c r="E81" s="174" t="s">
        <v>57</v>
      </c>
      <c r="F81" s="174" t="s">
        <v>58</v>
      </c>
      <c r="G81" s="174" t="s">
        <v>136</v>
      </c>
      <c r="H81" s="174" t="s">
        <v>137</v>
      </c>
      <c r="I81" s="174" t="s">
        <v>138</v>
      </c>
      <c r="J81" s="174" t="s">
        <v>123</v>
      </c>
      <c r="K81" s="175" t="s">
        <v>139</v>
      </c>
      <c r="L81" s="176"/>
      <c r="M81" s="91" t="s">
        <v>19</v>
      </c>
      <c r="N81" s="92" t="s">
        <v>46</v>
      </c>
      <c r="O81" s="92" t="s">
        <v>140</v>
      </c>
      <c r="P81" s="92" t="s">
        <v>141</v>
      </c>
      <c r="Q81" s="92" t="s">
        <v>142</v>
      </c>
      <c r="R81" s="92" t="s">
        <v>143</v>
      </c>
      <c r="S81" s="92" t="s">
        <v>144</v>
      </c>
      <c r="T81" s="93" t="s">
        <v>145</v>
      </c>
      <c r="U81" s="171"/>
      <c r="V81" s="171"/>
      <c r="W81" s="171"/>
      <c r="X81" s="171"/>
      <c r="Y81" s="171"/>
      <c r="Z81" s="171"/>
      <c r="AA81" s="171"/>
      <c r="AB81" s="171"/>
      <c r="AC81" s="171"/>
      <c r="AD81" s="171"/>
      <c r="AE81" s="171"/>
    </row>
    <row r="82" s="2" customFormat="1" ht="22.8" customHeight="1">
      <c r="A82" s="37"/>
      <c r="B82" s="38"/>
      <c r="C82" s="98" t="s">
        <v>146</v>
      </c>
      <c r="D82" s="39"/>
      <c r="E82" s="39"/>
      <c r="F82" s="39"/>
      <c r="G82" s="39"/>
      <c r="H82" s="39"/>
      <c r="I82" s="39"/>
      <c r="J82" s="177">
        <f>BK82</f>
        <v>0</v>
      </c>
      <c r="K82" s="39"/>
      <c r="L82" s="43"/>
      <c r="M82" s="94"/>
      <c r="N82" s="178"/>
      <c r="O82" s="95"/>
      <c r="P82" s="179">
        <f>P83+P92+P95</f>
        <v>0</v>
      </c>
      <c r="Q82" s="95"/>
      <c r="R82" s="179">
        <f>R83+R92+R95</f>
        <v>0</v>
      </c>
      <c r="S82" s="95"/>
      <c r="T82" s="180">
        <f>T83+T92+T95</f>
        <v>0</v>
      </c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T82" s="16" t="s">
        <v>75</v>
      </c>
      <c r="AU82" s="16" t="s">
        <v>124</v>
      </c>
      <c r="BK82" s="181">
        <f>BK83+BK92+BK95</f>
        <v>0</v>
      </c>
    </row>
    <row r="83" s="11" customFormat="1" ht="25.92" customHeight="1">
      <c r="A83" s="11"/>
      <c r="B83" s="182"/>
      <c r="C83" s="183"/>
      <c r="D83" s="184" t="s">
        <v>75</v>
      </c>
      <c r="E83" s="185" t="s">
        <v>1440</v>
      </c>
      <c r="F83" s="185" t="s">
        <v>1441</v>
      </c>
      <c r="G83" s="183"/>
      <c r="H83" s="183"/>
      <c r="I83" s="186"/>
      <c r="J83" s="187">
        <f>BK83</f>
        <v>0</v>
      </c>
      <c r="K83" s="183"/>
      <c r="L83" s="188"/>
      <c r="M83" s="189"/>
      <c r="N83" s="190"/>
      <c r="O83" s="190"/>
      <c r="P83" s="191">
        <f>SUM(P84:P91)</f>
        <v>0</v>
      </c>
      <c r="Q83" s="190"/>
      <c r="R83" s="191">
        <f>SUM(R84:R91)</f>
        <v>0</v>
      </c>
      <c r="S83" s="190"/>
      <c r="T83" s="192">
        <f>SUM(T84:T91)</f>
        <v>0</v>
      </c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R83" s="193" t="s">
        <v>148</v>
      </c>
      <c r="AT83" s="194" t="s">
        <v>75</v>
      </c>
      <c r="AU83" s="194" t="s">
        <v>76</v>
      </c>
      <c r="AY83" s="193" t="s">
        <v>149</v>
      </c>
      <c r="BK83" s="195">
        <f>SUM(BK84:BK91)</f>
        <v>0</v>
      </c>
    </row>
    <row r="84" s="2" customFormat="1" ht="16.5" customHeight="1">
      <c r="A84" s="37"/>
      <c r="B84" s="38"/>
      <c r="C84" s="196" t="s">
        <v>14</v>
      </c>
      <c r="D84" s="196" t="s">
        <v>150</v>
      </c>
      <c r="E84" s="197" t="s">
        <v>1442</v>
      </c>
      <c r="F84" s="198" t="s">
        <v>1443</v>
      </c>
      <c r="G84" s="199" t="s">
        <v>1444</v>
      </c>
      <c r="H84" s="200">
        <v>1</v>
      </c>
      <c r="I84" s="201"/>
      <c r="J84" s="202">
        <f>ROUND(I84*H84,2)</f>
        <v>0</v>
      </c>
      <c r="K84" s="198" t="s">
        <v>1445</v>
      </c>
      <c r="L84" s="43"/>
      <c r="M84" s="203" t="s">
        <v>19</v>
      </c>
      <c r="N84" s="204" t="s">
        <v>47</v>
      </c>
      <c r="O84" s="83"/>
      <c r="P84" s="205">
        <f>O84*H84</f>
        <v>0</v>
      </c>
      <c r="Q84" s="205">
        <v>0</v>
      </c>
      <c r="R84" s="205">
        <f>Q84*H84</f>
        <v>0</v>
      </c>
      <c r="S84" s="205">
        <v>0</v>
      </c>
      <c r="T84" s="206">
        <f>S84*H84</f>
        <v>0</v>
      </c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R84" s="207" t="s">
        <v>148</v>
      </c>
      <c r="AT84" s="207" t="s">
        <v>150</v>
      </c>
      <c r="AU84" s="207" t="s">
        <v>14</v>
      </c>
      <c r="AY84" s="16" t="s">
        <v>149</v>
      </c>
      <c r="BE84" s="208">
        <f>IF(N84="základní",J84,0)</f>
        <v>0</v>
      </c>
      <c r="BF84" s="208">
        <f>IF(N84="snížená",J84,0)</f>
        <v>0</v>
      </c>
      <c r="BG84" s="208">
        <f>IF(N84="zákl. přenesená",J84,0)</f>
        <v>0</v>
      </c>
      <c r="BH84" s="208">
        <f>IF(N84="sníž. přenesená",J84,0)</f>
        <v>0</v>
      </c>
      <c r="BI84" s="208">
        <f>IF(N84="nulová",J84,0)</f>
        <v>0</v>
      </c>
      <c r="BJ84" s="16" t="s">
        <v>14</v>
      </c>
      <c r="BK84" s="208">
        <f>ROUND(I84*H84,2)</f>
        <v>0</v>
      </c>
      <c r="BL84" s="16" t="s">
        <v>148</v>
      </c>
      <c r="BM84" s="207" t="s">
        <v>1446</v>
      </c>
    </row>
    <row r="85" s="2" customFormat="1">
      <c r="A85" s="37"/>
      <c r="B85" s="38"/>
      <c r="C85" s="39"/>
      <c r="D85" s="209" t="s">
        <v>156</v>
      </c>
      <c r="E85" s="39"/>
      <c r="F85" s="210" t="s">
        <v>1443</v>
      </c>
      <c r="G85" s="39"/>
      <c r="H85" s="39"/>
      <c r="I85" s="211"/>
      <c r="J85" s="39"/>
      <c r="K85" s="39"/>
      <c r="L85" s="43"/>
      <c r="M85" s="212"/>
      <c r="N85" s="213"/>
      <c r="O85" s="83"/>
      <c r="P85" s="83"/>
      <c r="Q85" s="83"/>
      <c r="R85" s="83"/>
      <c r="S85" s="83"/>
      <c r="T85" s="84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T85" s="16" t="s">
        <v>156</v>
      </c>
      <c r="AU85" s="16" t="s">
        <v>14</v>
      </c>
    </row>
    <row r="86" s="2" customFormat="1" ht="16.5" customHeight="1">
      <c r="A86" s="37"/>
      <c r="B86" s="38"/>
      <c r="C86" s="196" t="s">
        <v>96</v>
      </c>
      <c r="D86" s="196" t="s">
        <v>150</v>
      </c>
      <c r="E86" s="197" t="s">
        <v>1447</v>
      </c>
      <c r="F86" s="198" t="s">
        <v>1448</v>
      </c>
      <c r="G86" s="199" t="s">
        <v>1444</v>
      </c>
      <c r="H86" s="200">
        <v>1</v>
      </c>
      <c r="I86" s="201"/>
      <c r="J86" s="202">
        <f>ROUND(I86*H86,2)</f>
        <v>0</v>
      </c>
      <c r="K86" s="198" t="s">
        <v>1445</v>
      </c>
      <c r="L86" s="43"/>
      <c r="M86" s="203" t="s">
        <v>19</v>
      </c>
      <c r="N86" s="204" t="s">
        <v>47</v>
      </c>
      <c r="O86" s="83"/>
      <c r="P86" s="205">
        <f>O86*H86</f>
        <v>0</v>
      </c>
      <c r="Q86" s="205">
        <v>0</v>
      </c>
      <c r="R86" s="205">
        <f>Q86*H86</f>
        <v>0</v>
      </c>
      <c r="S86" s="205">
        <v>0</v>
      </c>
      <c r="T86" s="206">
        <f>S86*H86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207" t="s">
        <v>148</v>
      </c>
      <c r="AT86" s="207" t="s">
        <v>150</v>
      </c>
      <c r="AU86" s="207" t="s">
        <v>14</v>
      </c>
      <c r="AY86" s="16" t="s">
        <v>149</v>
      </c>
      <c r="BE86" s="208">
        <f>IF(N86="základní",J86,0)</f>
        <v>0</v>
      </c>
      <c r="BF86" s="208">
        <f>IF(N86="snížená",J86,0)</f>
        <v>0</v>
      </c>
      <c r="BG86" s="208">
        <f>IF(N86="zákl. přenesená",J86,0)</f>
        <v>0</v>
      </c>
      <c r="BH86" s="208">
        <f>IF(N86="sníž. přenesená",J86,0)</f>
        <v>0</v>
      </c>
      <c r="BI86" s="208">
        <f>IF(N86="nulová",J86,0)</f>
        <v>0</v>
      </c>
      <c r="BJ86" s="16" t="s">
        <v>14</v>
      </c>
      <c r="BK86" s="208">
        <f>ROUND(I86*H86,2)</f>
        <v>0</v>
      </c>
      <c r="BL86" s="16" t="s">
        <v>148</v>
      </c>
      <c r="BM86" s="207" t="s">
        <v>1449</v>
      </c>
    </row>
    <row r="87" s="2" customFormat="1">
      <c r="A87" s="37"/>
      <c r="B87" s="38"/>
      <c r="C87" s="39"/>
      <c r="D87" s="209" t="s">
        <v>156</v>
      </c>
      <c r="E87" s="39"/>
      <c r="F87" s="210" t="s">
        <v>1448</v>
      </c>
      <c r="G87" s="39"/>
      <c r="H87" s="39"/>
      <c r="I87" s="211"/>
      <c r="J87" s="39"/>
      <c r="K87" s="39"/>
      <c r="L87" s="43"/>
      <c r="M87" s="212"/>
      <c r="N87" s="213"/>
      <c r="O87" s="83"/>
      <c r="P87" s="83"/>
      <c r="Q87" s="83"/>
      <c r="R87" s="83"/>
      <c r="S87" s="83"/>
      <c r="T87" s="84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T87" s="16" t="s">
        <v>156</v>
      </c>
      <c r="AU87" s="16" t="s">
        <v>14</v>
      </c>
    </row>
    <row r="88" s="2" customFormat="1" ht="16.5" customHeight="1">
      <c r="A88" s="37"/>
      <c r="B88" s="38"/>
      <c r="C88" s="196" t="s">
        <v>175</v>
      </c>
      <c r="D88" s="196" t="s">
        <v>150</v>
      </c>
      <c r="E88" s="197" t="s">
        <v>1450</v>
      </c>
      <c r="F88" s="198" t="s">
        <v>1451</v>
      </c>
      <c r="G88" s="199" t="s">
        <v>1444</v>
      </c>
      <c r="H88" s="200">
        <v>1</v>
      </c>
      <c r="I88" s="201"/>
      <c r="J88" s="202">
        <f>ROUND(I88*H88,2)</f>
        <v>0</v>
      </c>
      <c r="K88" s="198" t="s">
        <v>1445</v>
      </c>
      <c r="L88" s="43"/>
      <c r="M88" s="203" t="s">
        <v>19</v>
      </c>
      <c r="N88" s="204" t="s">
        <v>47</v>
      </c>
      <c r="O88" s="83"/>
      <c r="P88" s="205">
        <f>O88*H88</f>
        <v>0</v>
      </c>
      <c r="Q88" s="205">
        <v>0</v>
      </c>
      <c r="R88" s="205">
        <f>Q88*H88</f>
        <v>0</v>
      </c>
      <c r="S88" s="205">
        <v>0</v>
      </c>
      <c r="T88" s="206">
        <f>S88*H88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207" t="s">
        <v>148</v>
      </c>
      <c r="AT88" s="207" t="s">
        <v>150</v>
      </c>
      <c r="AU88" s="207" t="s">
        <v>14</v>
      </c>
      <c r="AY88" s="16" t="s">
        <v>149</v>
      </c>
      <c r="BE88" s="208">
        <f>IF(N88="základní",J88,0)</f>
        <v>0</v>
      </c>
      <c r="BF88" s="208">
        <f>IF(N88="snížená",J88,0)</f>
        <v>0</v>
      </c>
      <c r="BG88" s="208">
        <f>IF(N88="zákl. přenesená",J88,0)</f>
        <v>0</v>
      </c>
      <c r="BH88" s="208">
        <f>IF(N88="sníž. přenesená",J88,0)</f>
        <v>0</v>
      </c>
      <c r="BI88" s="208">
        <f>IF(N88="nulová",J88,0)</f>
        <v>0</v>
      </c>
      <c r="BJ88" s="16" t="s">
        <v>14</v>
      </c>
      <c r="BK88" s="208">
        <f>ROUND(I88*H88,2)</f>
        <v>0</v>
      </c>
      <c r="BL88" s="16" t="s">
        <v>148</v>
      </c>
      <c r="BM88" s="207" t="s">
        <v>1452</v>
      </c>
    </row>
    <row r="89" s="2" customFormat="1">
      <c r="A89" s="37"/>
      <c r="B89" s="38"/>
      <c r="C89" s="39"/>
      <c r="D89" s="209" t="s">
        <v>156</v>
      </c>
      <c r="E89" s="39"/>
      <c r="F89" s="210" t="s">
        <v>1451</v>
      </c>
      <c r="G89" s="39"/>
      <c r="H89" s="39"/>
      <c r="I89" s="211"/>
      <c r="J89" s="39"/>
      <c r="K89" s="39"/>
      <c r="L89" s="43"/>
      <c r="M89" s="212"/>
      <c r="N89" s="213"/>
      <c r="O89" s="83"/>
      <c r="P89" s="83"/>
      <c r="Q89" s="83"/>
      <c r="R89" s="83"/>
      <c r="S89" s="83"/>
      <c r="T89" s="84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T89" s="16" t="s">
        <v>156</v>
      </c>
      <c r="AU89" s="16" t="s">
        <v>14</v>
      </c>
    </row>
    <row r="90" s="2" customFormat="1" ht="16.5" customHeight="1">
      <c r="A90" s="37"/>
      <c r="B90" s="38"/>
      <c r="C90" s="196" t="s">
        <v>148</v>
      </c>
      <c r="D90" s="196" t="s">
        <v>150</v>
      </c>
      <c r="E90" s="197" t="s">
        <v>1453</v>
      </c>
      <c r="F90" s="198" t="s">
        <v>1454</v>
      </c>
      <c r="G90" s="199" t="s">
        <v>1444</v>
      </c>
      <c r="H90" s="200">
        <v>1</v>
      </c>
      <c r="I90" s="201"/>
      <c r="J90" s="202">
        <f>ROUND(I90*H90,2)</f>
        <v>0</v>
      </c>
      <c r="K90" s="198" t="s">
        <v>1445</v>
      </c>
      <c r="L90" s="43"/>
      <c r="M90" s="203" t="s">
        <v>19</v>
      </c>
      <c r="N90" s="204" t="s">
        <v>47</v>
      </c>
      <c r="O90" s="83"/>
      <c r="P90" s="205">
        <f>O90*H90</f>
        <v>0</v>
      </c>
      <c r="Q90" s="205">
        <v>0</v>
      </c>
      <c r="R90" s="205">
        <f>Q90*H90</f>
        <v>0</v>
      </c>
      <c r="S90" s="205">
        <v>0</v>
      </c>
      <c r="T90" s="206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207" t="s">
        <v>148</v>
      </c>
      <c r="AT90" s="207" t="s">
        <v>150</v>
      </c>
      <c r="AU90" s="207" t="s">
        <v>14</v>
      </c>
      <c r="AY90" s="16" t="s">
        <v>149</v>
      </c>
      <c r="BE90" s="208">
        <f>IF(N90="základní",J90,0)</f>
        <v>0</v>
      </c>
      <c r="BF90" s="208">
        <f>IF(N90="snížená",J90,0)</f>
        <v>0</v>
      </c>
      <c r="BG90" s="208">
        <f>IF(N90="zákl. přenesená",J90,0)</f>
        <v>0</v>
      </c>
      <c r="BH90" s="208">
        <f>IF(N90="sníž. přenesená",J90,0)</f>
        <v>0</v>
      </c>
      <c r="BI90" s="208">
        <f>IF(N90="nulová",J90,0)</f>
        <v>0</v>
      </c>
      <c r="BJ90" s="16" t="s">
        <v>14</v>
      </c>
      <c r="BK90" s="208">
        <f>ROUND(I90*H90,2)</f>
        <v>0</v>
      </c>
      <c r="BL90" s="16" t="s">
        <v>148</v>
      </c>
      <c r="BM90" s="207" t="s">
        <v>1455</v>
      </c>
    </row>
    <row r="91" s="2" customFormat="1">
      <c r="A91" s="37"/>
      <c r="B91" s="38"/>
      <c r="C91" s="39"/>
      <c r="D91" s="209" t="s">
        <v>156</v>
      </c>
      <c r="E91" s="39"/>
      <c r="F91" s="210" t="s">
        <v>1454</v>
      </c>
      <c r="G91" s="39"/>
      <c r="H91" s="39"/>
      <c r="I91" s="211"/>
      <c r="J91" s="39"/>
      <c r="K91" s="39"/>
      <c r="L91" s="43"/>
      <c r="M91" s="212"/>
      <c r="N91" s="213"/>
      <c r="O91" s="83"/>
      <c r="P91" s="83"/>
      <c r="Q91" s="83"/>
      <c r="R91" s="83"/>
      <c r="S91" s="83"/>
      <c r="T91" s="84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16" t="s">
        <v>156</v>
      </c>
      <c r="AU91" s="16" t="s">
        <v>14</v>
      </c>
    </row>
    <row r="92" s="11" customFormat="1" ht="25.92" customHeight="1">
      <c r="A92" s="11"/>
      <c r="B92" s="182"/>
      <c r="C92" s="183"/>
      <c r="D92" s="184" t="s">
        <v>75</v>
      </c>
      <c r="E92" s="185" t="s">
        <v>1456</v>
      </c>
      <c r="F92" s="185" t="s">
        <v>1454</v>
      </c>
      <c r="G92" s="183"/>
      <c r="H92" s="183"/>
      <c r="I92" s="186"/>
      <c r="J92" s="187">
        <f>BK92</f>
        <v>0</v>
      </c>
      <c r="K92" s="183"/>
      <c r="L92" s="188"/>
      <c r="M92" s="189"/>
      <c r="N92" s="190"/>
      <c r="O92" s="190"/>
      <c r="P92" s="191">
        <f>SUM(P93:P94)</f>
        <v>0</v>
      </c>
      <c r="Q92" s="190"/>
      <c r="R92" s="191">
        <f>SUM(R93:R94)</f>
        <v>0</v>
      </c>
      <c r="S92" s="190"/>
      <c r="T92" s="192">
        <f>SUM(T93:T94)</f>
        <v>0</v>
      </c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R92" s="193" t="s">
        <v>148</v>
      </c>
      <c r="AT92" s="194" t="s">
        <v>75</v>
      </c>
      <c r="AU92" s="194" t="s">
        <v>76</v>
      </c>
      <c r="AY92" s="193" t="s">
        <v>149</v>
      </c>
      <c r="BK92" s="195">
        <f>SUM(BK93:BK94)</f>
        <v>0</v>
      </c>
    </row>
    <row r="93" s="2" customFormat="1" ht="16.5" customHeight="1">
      <c r="A93" s="37"/>
      <c r="B93" s="38"/>
      <c r="C93" s="196" t="s">
        <v>199</v>
      </c>
      <c r="D93" s="196" t="s">
        <v>150</v>
      </c>
      <c r="E93" s="197" t="s">
        <v>1457</v>
      </c>
      <c r="F93" s="198" t="s">
        <v>1458</v>
      </c>
      <c r="G93" s="199" t="s">
        <v>1444</v>
      </c>
      <c r="H93" s="200">
        <v>1</v>
      </c>
      <c r="I93" s="201"/>
      <c r="J93" s="202">
        <f>ROUND(I93*H93,2)</f>
        <v>0</v>
      </c>
      <c r="K93" s="198" t="s">
        <v>1445</v>
      </c>
      <c r="L93" s="43"/>
      <c r="M93" s="203" t="s">
        <v>19</v>
      </c>
      <c r="N93" s="204" t="s">
        <v>47</v>
      </c>
      <c r="O93" s="83"/>
      <c r="P93" s="205">
        <f>O93*H93</f>
        <v>0</v>
      </c>
      <c r="Q93" s="205">
        <v>0</v>
      </c>
      <c r="R93" s="205">
        <f>Q93*H93</f>
        <v>0</v>
      </c>
      <c r="S93" s="205">
        <v>0</v>
      </c>
      <c r="T93" s="206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07" t="s">
        <v>148</v>
      </c>
      <c r="AT93" s="207" t="s">
        <v>150</v>
      </c>
      <c r="AU93" s="207" t="s">
        <v>14</v>
      </c>
      <c r="AY93" s="16" t="s">
        <v>149</v>
      </c>
      <c r="BE93" s="208">
        <f>IF(N93="základní",J93,0)</f>
        <v>0</v>
      </c>
      <c r="BF93" s="208">
        <f>IF(N93="snížená",J93,0)</f>
        <v>0</v>
      </c>
      <c r="BG93" s="208">
        <f>IF(N93="zákl. přenesená",J93,0)</f>
        <v>0</v>
      </c>
      <c r="BH93" s="208">
        <f>IF(N93="sníž. přenesená",J93,0)</f>
        <v>0</v>
      </c>
      <c r="BI93" s="208">
        <f>IF(N93="nulová",J93,0)</f>
        <v>0</v>
      </c>
      <c r="BJ93" s="16" t="s">
        <v>14</v>
      </c>
      <c r="BK93" s="208">
        <f>ROUND(I93*H93,2)</f>
        <v>0</v>
      </c>
      <c r="BL93" s="16" t="s">
        <v>148</v>
      </c>
      <c r="BM93" s="207" t="s">
        <v>1459</v>
      </c>
    </row>
    <row r="94" s="2" customFormat="1">
      <c r="A94" s="37"/>
      <c r="B94" s="38"/>
      <c r="C94" s="39"/>
      <c r="D94" s="209" t="s">
        <v>156</v>
      </c>
      <c r="E94" s="39"/>
      <c r="F94" s="210" t="s">
        <v>1460</v>
      </c>
      <c r="G94" s="39"/>
      <c r="H94" s="39"/>
      <c r="I94" s="211"/>
      <c r="J94" s="39"/>
      <c r="K94" s="39"/>
      <c r="L94" s="43"/>
      <c r="M94" s="212"/>
      <c r="N94" s="213"/>
      <c r="O94" s="83"/>
      <c r="P94" s="83"/>
      <c r="Q94" s="83"/>
      <c r="R94" s="83"/>
      <c r="S94" s="83"/>
      <c r="T94" s="84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6" t="s">
        <v>156</v>
      </c>
      <c r="AU94" s="16" t="s">
        <v>14</v>
      </c>
    </row>
    <row r="95" s="11" customFormat="1" ht="25.92" customHeight="1">
      <c r="A95" s="11"/>
      <c r="B95" s="182"/>
      <c r="C95" s="183"/>
      <c r="D95" s="184" t="s">
        <v>75</v>
      </c>
      <c r="E95" s="185" t="s">
        <v>1461</v>
      </c>
      <c r="F95" s="185" t="s">
        <v>1462</v>
      </c>
      <c r="G95" s="183"/>
      <c r="H95" s="183"/>
      <c r="I95" s="186"/>
      <c r="J95" s="187">
        <f>BK95</f>
        <v>0</v>
      </c>
      <c r="K95" s="183"/>
      <c r="L95" s="188"/>
      <c r="M95" s="189"/>
      <c r="N95" s="190"/>
      <c r="O95" s="190"/>
      <c r="P95" s="191">
        <f>SUM(P96:P97)</f>
        <v>0</v>
      </c>
      <c r="Q95" s="190"/>
      <c r="R95" s="191">
        <f>SUM(R96:R97)</f>
        <v>0</v>
      </c>
      <c r="S95" s="190"/>
      <c r="T95" s="192">
        <f>SUM(T96:T97)</f>
        <v>0</v>
      </c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R95" s="193" t="s">
        <v>148</v>
      </c>
      <c r="AT95" s="194" t="s">
        <v>75</v>
      </c>
      <c r="AU95" s="194" t="s">
        <v>76</v>
      </c>
      <c r="AY95" s="193" t="s">
        <v>149</v>
      </c>
      <c r="BK95" s="195">
        <f>SUM(BK96:BK97)</f>
        <v>0</v>
      </c>
    </row>
    <row r="96" s="2" customFormat="1" ht="16.5" customHeight="1">
      <c r="A96" s="37"/>
      <c r="B96" s="38"/>
      <c r="C96" s="196" t="s">
        <v>209</v>
      </c>
      <c r="D96" s="196" t="s">
        <v>150</v>
      </c>
      <c r="E96" s="197" t="s">
        <v>1463</v>
      </c>
      <c r="F96" s="198" t="s">
        <v>1464</v>
      </c>
      <c r="G96" s="199" t="s">
        <v>1444</v>
      </c>
      <c r="H96" s="200">
        <v>1</v>
      </c>
      <c r="I96" s="201"/>
      <c r="J96" s="202">
        <f>ROUND(I96*H96,2)</f>
        <v>0</v>
      </c>
      <c r="K96" s="198" t="s">
        <v>1445</v>
      </c>
      <c r="L96" s="43"/>
      <c r="M96" s="203" t="s">
        <v>19</v>
      </c>
      <c r="N96" s="204" t="s">
        <v>47</v>
      </c>
      <c r="O96" s="83"/>
      <c r="P96" s="205">
        <f>O96*H96</f>
        <v>0</v>
      </c>
      <c r="Q96" s="205">
        <v>0</v>
      </c>
      <c r="R96" s="205">
        <f>Q96*H96</f>
        <v>0</v>
      </c>
      <c r="S96" s="205">
        <v>0</v>
      </c>
      <c r="T96" s="206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07" t="s">
        <v>148</v>
      </c>
      <c r="AT96" s="207" t="s">
        <v>150</v>
      </c>
      <c r="AU96" s="207" t="s">
        <v>14</v>
      </c>
      <c r="AY96" s="16" t="s">
        <v>149</v>
      </c>
      <c r="BE96" s="208">
        <f>IF(N96="základní",J96,0)</f>
        <v>0</v>
      </c>
      <c r="BF96" s="208">
        <f>IF(N96="snížená",J96,0)</f>
        <v>0</v>
      </c>
      <c r="BG96" s="208">
        <f>IF(N96="zákl. přenesená",J96,0)</f>
        <v>0</v>
      </c>
      <c r="BH96" s="208">
        <f>IF(N96="sníž. přenesená",J96,0)</f>
        <v>0</v>
      </c>
      <c r="BI96" s="208">
        <f>IF(N96="nulová",J96,0)</f>
        <v>0</v>
      </c>
      <c r="BJ96" s="16" t="s">
        <v>14</v>
      </c>
      <c r="BK96" s="208">
        <f>ROUND(I96*H96,2)</f>
        <v>0</v>
      </c>
      <c r="BL96" s="16" t="s">
        <v>148</v>
      </c>
      <c r="BM96" s="207" t="s">
        <v>1465</v>
      </c>
    </row>
    <row r="97" s="2" customFormat="1">
      <c r="A97" s="37"/>
      <c r="B97" s="38"/>
      <c r="C97" s="39"/>
      <c r="D97" s="209" t="s">
        <v>156</v>
      </c>
      <c r="E97" s="39"/>
      <c r="F97" s="210" t="s">
        <v>1466</v>
      </c>
      <c r="G97" s="39"/>
      <c r="H97" s="39"/>
      <c r="I97" s="211"/>
      <c r="J97" s="39"/>
      <c r="K97" s="39"/>
      <c r="L97" s="43"/>
      <c r="M97" s="248"/>
      <c r="N97" s="249"/>
      <c r="O97" s="250"/>
      <c r="P97" s="250"/>
      <c r="Q97" s="250"/>
      <c r="R97" s="250"/>
      <c r="S97" s="250"/>
      <c r="T97" s="251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6" t="s">
        <v>156</v>
      </c>
      <c r="AU97" s="16" t="s">
        <v>14</v>
      </c>
    </row>
    <row r="98" s="2" customFormat="1" ht="6.96" customHeight="1">
      <c r="A98" s="37"/>
      <c r="B98" s="58"/>
      <c r="C98" s="59"/>
      <c r="D98" s="59"/>
      <c r="E98" s="59"/>
      <c r="F98" s="59"/>
      <c r="G98" s="59"/>
      <c r="H98" s="59"/>
      <c r="I98" s="59"/>
      <c r="J98" s="59"/>
      <c r="K98" s="59"/>
      <c r="L98" s="43"/>
      <c r="M98" s="37"/>
      <c r="O98" s="37"/>
      <c r="P98" s="37"/>
      <c r="Q98" s="37"/>
      <c r="R98" s="37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</row>
  </sheetData>
  <sheetProtection sheet="1" autoFilter="0" formatColumns="0" formatRows="0" objects="1" scenarios="1" spinCount="100000" saltValue="B7XcrC7hZFo2xsVT+nUVW3qUV2GHkvokuxw5ua/wFR/e8g203WWwMhT5b4eZ5GxU7VHKnjcSqKBA08zazT7sBw==" hashValue="cLgBoqQUCdclWqu/hk3FfZWSZAynPUEMlH+RtB/SGlOHU2X+njfmt5N+naOnVjZsvBHzT4siTwYFsF5CqgckaA==" algorithmName="SHA-512" password="CC35"/>
  <autoFilter ref="C81:K97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130.832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28"/>
      <c r="C3" s="129"/>
      <c r="D3" s="129"/>
      <c r="E3" s="129"/>
      <c r="F3" s="129"/>
      <c r="G3" s="129"/>
      <c r="H3" s="19"/>
    </row>
    <row r="4" s="1" customFormat="1" ht="24.96" customHeight="1">
      <c r="B4" s="19"/>
      <c r="C4" s="130" t="s">
        <v>1467</v>
      </c>
      <c r="H4" s="19"/>
    </row>
    <row r="5" s="1" customFormat="1" ht="12" customHeight="1">
      <c r="B5" s="19"/>
      <c r="C5" s="252" t="s">
        <v>13</v>
      </c>
      <c r="D5" s="140" t="s">
        <v>14</v>
      </c>
      <c r="E5" s="1"/>
      <c r="F5" s="1"/>
      <c r="H5" s="19"/>
    </row>
    <row r="6" s="1" customFormat="1" ht="36.96" customHeight="1">
      <c r="B6" s="19"/>
      <c r="C6" s="253" t="s">
        <v>16</v>
      </c>
      <c r="D6" s="254" t="s">
        <v>17</v>
      </c>
      <c r="E6" s="1"/>
      <c r="F6" s="1"/>
      <c r="H6" s="19"/>
    </row>
    <row r="7" s="1" customFormat="1" ht="16.5" customHeight="1">
      <c r="B7" s="19"/>
      <c r="C7" s="132" t="s">
        <v>23</v>
      </c>
      <c r="D7" s="137" t="str">
        <f>'Rekapitulace stavby'!AN8</f>
        <v>2. 3. 2023</v>
      </c>
      <c r="H7" s="19"/>
    </row>
    <row r="8" s="2" customFormat="1" ht="10.8" customHeight="1">
      <c r="A8" s="37"/>
      <c r="B8" s="43"/>
      <c r="C8" s="37"/>
      <c r="D8" s="37"/>
      <c r="E8" s="37"/>
      <c r="F8" s="37"/>
      <c r="G8" s="37"/>
      <c r="H8" s="43"/>
    </row>
    <row r="9" s="10" customFormat="1" ht="29.28" customHeight="1">
      <c r="A9" s="171"/>
      <c r="B9" s="255"/>
      <c r="C9" s="256" t="s">
        <v>57</v>
      </c>
      <c r="D9" s="257" t="s">
        <v>58</v>
      </c>
      <c r="E9" s="257" t="s">
        <v>136</v>
      </c>
      <c r="F9" s="258" t="s">
        <v>1468</v>
      </c>
      <c r="G9" s="171"/>
      <c r="H9" s="255"/>
    </row>
    <row r="10" s="2" customFormat="1" ht="26.4" customHeight="1">
      <c r="A10" s="37"/>
      <c r="B10" s="43"/>
      <c r="C10" s="259" t="s">
        <v>1469</v>
      </c>
      <c r="D10" s="259" t="s">
        <v>82</v>
      </c>
      <c r="E10" s="37"/>
      <c r="F10" s="37"/>
      <c r="G10" s="37"/>
      <c r="H10" s="43"/>
    </row>
    <row r="11" s="2" customFormat="1" ht="16.8" customHeight="1">
      <c r="A11" s="37"/>
      <c r="B11" s="43"/>
      <c r="C11" s="260" t="s">
        <v>162</v>
      </c>
      <c r="D11" s="261" t="s">
        <v>162</v>
      </c>
      <c r="E11" s="262" t="s">
        <v>19</v>
      </c>
      <c r="F11" s="263">
        <v>100</v>
      </c>
      <c r="G11" s="37"/>
      <c r="H11" s="43"/>
    </row>
    <row r="12" s="2" customFormat="1" ht="16.8" customHeight="1">
      <c r="A12" s="37"/>
      <c r="B12" s="43"/>
      <c r="C12" s="264" t="s">
        <v>19</v>
      </c>
      <c r="D12" s="264" t="s">
        <v>161</v>
      </c>
      <c r="E12" s="16" t="s">
        <v>19</v>
      </c>
      <c r="F12" s="265">
        <v>0</v>
      </c>
      <c r="G12" s="37"/>
      <c r="H12" s="43"/>
    </row>
    <row r="13" s="2" customFormat="1" ht="16.8" customHeight="1">
      <c r="A13" s="37"/>
      <c r="B13" s="43"/>
      <c r="C13" s="264" t="s">
        <v>162</v>
      </c>
      <c r="D13" s="264" t="s">
        <v>163</v>
      </c>
      <c r="E13" s="16" t="s">
        <v>19</v>
      </c>
      <c r="F13" s="265">
        <v>100</v>
      </c>
      <c r="G13" s="37"/>
      <c r="H13" s="43"/>
    </row>
    <row r="14" s="2" customFormat="1" ht="16.8" customHeight="1">
      <c r="A14" s="37"/>
      <c r="B14" s="43"/>
      <c r="C14" s="266" t="s">
        <v>1470</v>
      </c>
      <c r="D14" s="37"/>
      <c r="E14" s="37"/>
      <c r="F14" s="37"/>
      <c r="G14" s="37"/>
      <c r="H14" s="43"/>
    </row>
    <row r="15" s="2" customFormat="1" ht="16.8" customHeight="1">
      <c r="A15" s="37"/>
      <c r="B15" s="43"/>
      <c r="C15" s="264" t="s">
        <v>151</v>
      </c>
      <c r="D15" s="264" t="s">
        <v>152</v>
      </c>
      <c r="E15" s="16" t="s">
        <v>153</v>
      </c>
      <c r="F15" s="265">
        <v>100</v>
      </c>
      <c r="G15" s="37"/>
      <c r="H15" s="43"/>
    </row>
    <row r="16" s="2" customFormat="1" ht="16.8" customHeight="1">
      <c r="A16" s="37"/>
      <c r="B16" s="43"/>
      <c r="C16" s="260" t="s">
        <v>255</v>
      </c>
      <c r="D16" s="261" t="s">
        <v>255</v>
      </c>
      <c r="E16" s="262" t="s">
        <v>19</v>
      </c>
      <c r="F16" s="263">
        <v>7729.3599999999997</v>
      </c>
      <c r="G16" s="37"/>
      <c r="H16" s="43"/>
    </row>
    <row r="17" s="2" customFormat="1" ht="16.8" customHeight="1">
      <c r="A17" s="37"/>
      <c r="B17" s="43"/>
      <c r="C17" s="264" t="s">
        <v>19</v>
      </c>
      <c r="D17" s="264" t="s">
        <v>161</v>
      </c>
      <c r="E17" s="16" t="s">
        <v>19</v>
      </c>
      <c r="F17" s="265">
        <v>0</v>
      </c>
      <c r="G17" s="37"/>
      <c r="H17" s="43"/>
    </row>
    <row r="18" s="2" customFormat="1" ht="16.8" customHeight="1">
      <c r="A18" s="37"/>
      <c r="B18" s="43"/>
      <c r="C18" s="264" t="s">
        <v>255</v>
      </c>
      <c r="D18" s="264" t="s">
        <v>256</v>
      </c>
      <c r="E18" s="16" t="s">
        <v>19</v>
      </c>
      <c r="F18" s="265">
        <v>7729.3599999999997</v>
      </c>
      <c r="G18" s="37"/>
      <c r="H18" s="43"/>
    </row>
    <row r="19" s="2" customFormat="1" ht="16.8" customHeight="1">
      <c r="A19" s="37"/>
      <c r="B19" s="43"/>
      <c r="C19" s="266" t="s">
        <v>1470</v>
      </c>
      <c r="D19" s="37"/>
      <c r="E19" s="37"/>
      <c r="F19" s="37"/>
      <c r="G19" s="37"/>
      <c r="H19" s="43"/>
    </row>
    <row r="20" s="2" customFormat="1" ht="16.8" customHeight="1">
      <c r="A20" s="37"/>
      <c r="B20" s="43"/>
      <c r="C20" s="264" t="s">
        <v>250</v>
      </c>
      <c r="D20" s="264" t="s">
        <v>251</v>
      </c>
      <c r="E20" s="16" t="s">
        <v>202</v>
      </c>
      <c r="F20" s="265">
        <v>7729.3599999999997</v>
      </c>
      <c r="G20" s="37"/>
      <c r="H20" s="43"/>
    </row>
    <row r="21" s="2" customFormat="1" ht="16.8" customHeight="1">
      <c r="A21" s="37"/>
      <c r="B21" s="43"/>
      <c r="C21" s="260" t="s">
        <v>265</v>
      </c>
      <c r="D21" s="261" t="s">
        <v>265</v>
      </c>
      <c r="E21" s="262" t="s">
        <v>19</v>
      </c>
      <c r="F21" s="263">
        <v>128.46000000000001</v>
      </c>
      <c r="G21" s="37"/>
      <c r="H21" s="43"/>
    </row>
    <row r="22" s="2" customFormat="1" ht="16.8" customHeight="1">
      <c r="A22" s="37"/>
      <c r="B22" s="43"/>
      <c r="C22" s="264" t="s">
        <v>19</v>
      </c>
      <c r="D22" s="264" t="s">
        <v>161</v>
      </c>
      <c r="E22" s="16" t="s">
        <v>19</v>
      </c>
      <c r="F22" s="265">
        <v>0</v>
      </c>
      <c r="G22" s="37"/>
      <c r="H22" s="43"/>
    </row>
    <row r="23" s="2" customFormat="1" ht="16.8" customHeight="1">
      <c r="A23" s="37"/>
      <c r="B23" s="43"/>
      <c r="C23" s="264" t="s">
        <v>265</v>
      </c>
      <c r="D23" s="264" t="s">
        <v>266</v>
      </c>
      <c r="E23" s="16" t="s">
        <v>19</v>
      </c>
      <c r="F23" s="265">
        <v>128.46000000000001</v>
      </c>
      <c r="G23" s="37"/>
      <c r="H23" s="43"/>
    </row>
    <row r="24" s="2" customFormat="1" ht="16.8" customHeight="1">
      <c r="A24" s="37"/>
      <c r="B24" s="43"/>
      <c r="C24" s="266" t="s">
        <v>1470</v>
      </c>
      <c r="D24" s="37"/>
      <c r="E24" s="37"/>
      <c r="F24" s="37"/>
      <c r="G24" s="37"/>
      <c r="H24" s="43"/>
    </row>
    <row r="25" s="2" customFormat="1" ht="16.8" customHeight="1">
      <c r="A25" s="37"/>
      <c r="B25" s="43"/>
      <c r="C25" s="264" t="s">
        <v>260</v>
      </c>
      <c r="D25" s="264" t="s">
        <v>261</v>
      </c>
      <c r="E25" s="16" t="s">
        <v>202</v>
      </c>
      <c r="F25" s="265">
        <v>173.06</v>
      </c>
      <c r="G25" s="37"/>
      <c r="H25" s="43"/>
    </row>
    <row r="26" s="2" customFormat="1" ht="16.8" customHeight="1">
      <c r="A26" s="37"/>
      <c r="B26" s="43"/>
      <c r="C26" s="260" t="s">
        <v>94</v>
      </c>
      <c r="D26" s="261" t="s">
        <v>94</v>
      </c>
      <c r="E26" s="262" t="s">
        <v>19</v>
      </c>
      <c r="F26" s="263">
        <v>85.599999999999994</v>
      </c>
      <c r="G26" s="37"/>
      <c r="H26" s="43"/>
    </row>
    <row r="27" s="2" customFormat="1" ht="16.8" customHeight="1">
      <c r="A27" s="37"/>
      <c r="B27" s="43"/>
      <c r="C27" s="264" t="s">
        <v>19</v>
      </c>
      <c r="D27" s="264" t="s">
        <v>161</v>
      </c>
      <c r="E27" s="16" t="s">
        <v>19</v>
      </c>
      <c r="F27" s="265">
        <v>0</v>
      </c>
      <c r="G27" s="37"/>
      <c r="H27" s="43"/>
    </row>
    <row r="28" s="2" customFormat="1" ht="16.8" customHeight="1">
      <c r="A28" s="37"/>
      <c r="B28" s="43"/>
      <c r="C28" s="264" t="s">
        <v>94</v>
      </c>
      <c r="D28" s="264" t="s">
        <v>276</v>
      </c>
      <c r="E28" s="16" t="s">
        <v>19</v>
      </c>
      <c r="F28" s="265">
        <v>85.599999999999994</v>
      </c>
      <c r="G28" s="37"/>
      <c r="H28" s="43"/>
    </row>
    <row r="29" s="2" customFormat="1" ht="16.8" customHeight="1">
      <c r="A29" s="37"/>
      <c r="B29" s="43"/>
      <c r="C29" s="266" t="s">
        <v>1470</v>
      </c>
      <c r="D29" s="37"/>
      <c r="E29" s="37"/>
      <c r="F29" s="37"/>
      <c r="G29" s="37"/>
      <c r="H29" s="43"/>
    </row>
    <row r="30" s="2" customFormat="1" ht="16.8" customHeight="1">
      <c r="A30" s="37"/>
      <c r="B30" s="43"/>
      <c r="C30" s="264" t="s">
        <v>271</v>
      </c>
      <c r="D30" s="264" t="s">
        <v>272</v>
      </c>
      <c r="E30" s="16" t="s">
        <v>202</v>
      </c>
      <c r="F30" s="265">
        <v>214.06</v>
      </c>
      <c r="G30" s="37"/>
      <c r="H30" s="43"/>
    </row>
    <row r="31" s="2" customFormat="1" ht="16.8" customHeight="1">
      <c r="A31" s="37"/>
      <c r="B31" s="43"/>
      <c r="C31" s="260" t="s">
        <v>97</v>
      </c>
      <c r="D31" s="261" t="s">
        <v>97</v>
      </c>
      <c r="E31" s="262" t="s">
        <v>19</v>
      </c>
      <c r="F31" s="263">
        <v>263.87</v>
      </c>
      <c r="G31" s="37"/>
      <c r="H31" s="43"/>
    </row>
    <row r="32" s="2" customFormat="1" ht="16.8" customHeight="1">
      <c r="A32" s="37"/>
      <c r="B32" s="43"/>
      <c r="C32" s="264" t="s">
        <v>19</v>
      </c>
      <c r="D32" s="264" t="s">
        <v>161</v>
      </c>
      <c r="E32" s="16" t="s">
        <v>19</v>
      </c>
      <c r="F32" s="265">
        <v>0</v>
      </c>
      <c r="G32" s="37"/>
      <c r="H32" s="43"/>
    </row>
    <row r="33" s="2" customFormat="1" ht="16.8" customHeight="1">
      <c r="A33" s="37"/>
      <c r="B33" s="43"/>
      <c r="C33" s="264" t="s">
        <v>97</v>
      </c>
      <c r="D33" s="264" t="s">
        <v>286</v>
      </c>
      <c r="E33" s="16" t="s">
        <v>19</v>
      </c>
      <c r="F33" s="265">
        <v>263.87</v>
      </c>
      <c r="G33" s="37"/>
      <c r="H33" s="43"/>
    </row>
    <row r="34" s="2" customFormat="1" ht="16.8" customHeight="1">
      <c r="A34" s="37"/>
      <c r="B34" s="43"/>
      <c r="C34" s="266" t="s">
        <v>1470</v>
      </c>
      <c r="D34" s="37"/>
      <c r="E34" s="37"/>
      <c r="F34" s="37"/>
      <c r="G34" s="37"/>
      <c r="H34" s="43"/>
    </row>
    <row r="35" s="2" customFormat="1" ht="16.8" customHeight="1">
      <c r="A35" s="37"/>
      <c r="B35" s="43"/>
      <c r="C35" s="264" t="s">
        <v>282</v>
      </c>
      <c r="D35" s="264" t="s">
        <v>283</v>
      </c>
      <c r="E35" s="16" t="s">
        <v>284</v>
      </c>
      <c r="F35" s="265">
        <v>263.87</v>
      </c>
      <c r="G35" s="37"/>
      <c r="H35" s="43"/>
    </row>
    <row r="36" s="2" customFormat="1" ht="16.8" customHeight="1">
      <c r="A36" s="37"/>
      <c r="B36" s="43"/>
      <c r="C36" s="260" t="s">
        <v>100</v>
      </c>
      <c r="D36" s="261" t="s">
        <v>100</v>
      </c>
      <c r="E36" s="262" t="s">
        <v>19</v>
      </c>
      <c r="F36" s="263">
        <v>601</v>
      </c>
      <c r="G36" s="37"/>
      <c r="H36" s="43"/>
    </row>
    <row r="37" s="2" customFormat="1" ht="16.8" customHeight="1">
      <c r="A37" s="37"/>
      <c r="B37" s="43"/>
      <c r="C37" s="264" t="s">
        <v>19</v>
      </c>
      <c r="D37" s="264" t="s">
        <v>161</v>
      </c>
      <c r="E37" s="16" t="s">
        <v>19</v>
      </c>
      <c r="F37" s="265">
        <v>0</v>
      </c>
      <c r="G37" s="37"/>
      <c r="H37" s="43"/>
    </row>
    <row r="38" s="2" customFormat="1" ht="16.8" customHeight="1">
      <c r="A38" s="37"/>
      <c r="B38" s="43"/>
      <c r="C38" s="264" t="s">
        <v>100</v>
      </c>
      <c r="D38" s="264" t="s">
        <v>295</v>
      </c>
      <c r="E38" s="16" t="s">
        <v>19</v>
      </c>
      <c r="F38" s="265">
        <v>601</v>
      </c>
      <c r="G38" s="37"/>
      <c r="H38" s="43"/>
    </row>
    <row r="39" s="2" customFormat="1" ht="16.8" customHeight="1">
      <c r="A39" s="37"/>
      <c r="B39" s="43"/>
      <c r="C39" s="266" t="s">
        <v>1470</v>
      </c>
      <c r="D39" s="37"/>
      <c r="E39" s="37"/>
      <c r="F39" s="37"/>
      <c r="G39" s="37"/>
      <c r="H39" s="43"/>
    </row>
    <row r="40" s="2" customFormat="1" ht="16.8" customHeight="1">
      <c r="A40" s="37"/>
      <c r="B40" s="43"/>
      <c r="C40" s="264" t="s">
        <v>289</v>
      </c>
      <c r="D40" s="264" t="s">
        <v>290</v>
      </c>
      <c r="E40" s="16" t="s">
        <v>291</v>
      </c>
      <c r="F40" s="265">
        <v>601</v>
      </c>
      <c r="G40" s="37"/>
      <c r="H40" s="43"/>
    </row>
    <row r="41" s="2" customFormat="1" ht="16.8" customHeight="1">
      <c r="A41" s="37"/>
      <c r="B41" s="43"/>
      <c r="C41" s="260" t="s">
        <v>304</v>
      </c>
      <c r="D41" s="261" t="s">
        <v>304</v>
      </c>
      <c r="E41" s="262" t="s">
        <v>19</v>
      </c>
      <c r="F41" s="263">
        <v>1073.77</v>
      </c>
      <c r="G41" s="37"/>
      <c r="H41" s="43"/>
    </row>
    <row r="42" s="2" customFormat="1" ht="16.8" customHeight="1">
      <c r="A42" s="37"/>
      <c r="B42" s="43"/>
      <c r="C42" s="264" t="s">
        <v>19</v>
      </c>
      <c r="D42" s="264" t="s">
        <v>161</v>
      </c>
      <c r="E42" s="16" t="s">
        <v>19</v>
      </c>
      <c r="F42" s="265">
        <v>0</v>
      </c>
      <c r="G42" s="37"/>
      <c r="H42" s="43"/>
    </row>
    <row r="43" s="2" customFormat="1" ht="16.8" customHeight="1">
      <c r="A43" s="37"/>
      <c r="B43" s="43"/>
      <c r="C43" s="264" t="s">
        <v>304</v>
      </c>
      <c r="D43" s="264" t="s">
        <v>305</v>
      </c>
      <c r="E43" s="16" t="s">
        <v>19</v>
      </c>
      <c r="F43" s="265">
        <v>1073.77</v>
      </c>
      <c r="G43" s="37"/>
      <c r="H43" s="43"/>
    </row>
    <row r="44" s="2" customFormat="1" ht="16.8" customHeight="1">
      <c r="A44" s="37"/>
      <c r="B44" s="43"/>
      <c r="C44" s="266" t="s">
        <v>1470</v>
      </c>
      <c r="D44" s="37"/>
      <c r="E44" s="37"/>
      <c r="F44" s="37"/>
      <c r="G44" s="37"/>
      <c r="H44" s="43"/>
    </row>
    <row r="45" s="2" customFormat="1" ht="16.8" customHeight="1">
      <c r="A45" s="37"/>
      <c r="B45" s="43"/>
      <c r="C45" s="264" t="s">
        <v>299</v>
      </c>
      <c r="D45" s="264" t="s">
        <v>300</v>
      </c>
      <c r="E45" s="16" t="s">
        <v>202</v>
      </c>
      <c r="F45" s="265">
        <v>1073.77</v>
      </c>
      <c r="G45" s="37"/>
      <c r="H45" s="43"/>
    </row>
    <row r="46" s="2" customFormat="1" ht="16.8" customHeight="1">
      <c r="A46" s="37"/>
      <c r="B46" s="43"/>
      <c r="C46" s="260" t="s">
        <v>316</v>
      </c>
      <c r="D46" s="261" t="s">
        <v>316</v>
      </c>
      <c r="E46" s="262" t="s">
        <v>19</v>
      </c>
      <c r="F46" s="263">
        <v>1613.5039999999999</v>
      </c>
      <c r="G46" s="37"/>
      <c r="H46" s="43"/>
    </row>
    <row r="47" s="2" customFormat="1" ht="16.8" customHeight="1">
      <c r="A47" s="37"/>
      <c r="B47" s="43"/>
      <c r="C47" s="264" t="s">
        <v>19</v>
      </c>
      <c r="D47" s="264" t="s">
        <v>161</v>
      </c>
      <c r="E47" s="16" t="s">
        <v>19</v>
      </c>
      <c r="F47" s="265">
        <v>0</v>
      </c>
      <c r="G47" s="37"/>
      <c r="H47" s="43"/>
    </row>
    <row r="48" s="2" customFormat="1" ht="16.8" customHeight="1">
      <c r="A48" s="37"/>
      <c r="B48" s="43"/>
      <c r="C48" s="264" t="s">
        <v>316</v>
      </c>
      <c r="D48" s="264" t="s">
        <v>317</v>
      </c>
      <c r="E48" s="16" t="s">
        <v>19</v>
      </c>
      <c r="F48" s="265">
        <v>1613.5039999999999</v>
      </c>
      <c r="G48" s="37"/>
      <c r="H48" s="43"/>
    </row>
    <row r="49" s="2" customFormat="1" ht="16.8" customHeight="1">
      <c r="A49" s="37"/>
      <c r="B49" s="43"/>
      <c r="C49" s="266" t="s">
        <v>1470</v>
      </c>
      <c r="D49" s="37"/>
      <c r="E49" s="37"/>
      <c r="F49" s="37"/>
      <c r="G49" s="37"/>
      <c r="H49" s="43"/>
    </row>
    <row r="50" s="2" customFormat="1" ht="16.8" customHeight="1">
      <c r="A50" s="37"/>
      <c r="B50" s="43"/>
      <c r="C50" s="264" t="s">
        <v>309</v>
      </c>
      <c r="D50" s="264" t="s">
        <v>310</v>
      </c>
      <c r="E50" s="16" t="s">
        <v>311</v>
      </c>
      <c r="F50" s="265">
        <v>1613.5039999999999</v>
      </c>
      <c r="G50" s="37"/>
      <c r="H50" s="43"/>
    </row>
    <row r="51" s="2" customFormat="1" ht="16.8" customHeight="1">
      <c r="A51" s="37"/>
      <c r="B51" s="43"/>
      <c r="C51" s="260" t="s">
        <v>340</v>
      </c>
      <c r="D51" s="261" t="s">
        <v>340</v>
      </c>
      <c r="E51" s="262" t="s">
        <v>19</v>
      </c>
      <c r="F51" s="263">
        <v>1423.9000000000001</v>
      </c>
      <c r="G51" s="37"/>
      <c r="H51" s="43"/>
    </row>
    <row r="52" s="2" customFormat="1" ht="16.8" customHeight="1">
      <c r="A52" s="37"/>
      <c r="B52" s="43"/>
      <c r="C52" s="264" t="s">
        <v>19</v>
      </c>
      <c r="D52" s="264" t="s">
        <v>161</v>
      </c>
      <c r="E52" s="16" t="s">
        <v>19</v>
      </c>
      <c r="F52" s="265">
        <v>0</v>
      </c>
      <c r="G52" s="37"/>
      <c r="H52" s="43"/>
    </row>
    <row r="53" s="2" customFormat="1" ht="16.8" customHeight="1">
      <c r="A53" s="37"/>
      <c r="B53" s="43"/>
      <c r="C53" s="264" t="s">
        <v>340</v>
      </c>
      <c r="D53" s="264" t="s">
        <v>341</v>
      </c>
      <c r="E53" s="16" t="s">
        <v>19</v>
      </c>
      <c r="F53" s="265">
        <v>1423.9000000000001</v>
      </c>
      <c r="G53" s="37"/>
      <c r="H53" s="43"/>
    </row>
    <row r="54" s="2" customFormat="1" ht="16.8" customHeight="1">
      <c r="A54" s="37"/>
      <c r="B54" s="43"/>
      <c r="C54" s="266" t="s">
        <v>1470</v>
      </c>
      <c r="D54" s="37"/>
      <c r="E54" s="37"/>
      <c r="F54" s="37"/>
      <c r="G54" s="37"/>
      <c r="H54" s="43"/>
    </row>
    <row r="55" s="2" customFormat="1" ht="16.8" customHeight="1">
      <c r="A55" s="37"/>
      <c r="B55" s="43"/>
      <c r="C55" s="264" t="s">
        <v>335</v>
      </c>
      <c r="D55" s="264" t="s">
        <v>336</v>
      </c>
      <c r="E55" s="16" t="s">
        <v>291</v>
      </c>
      <c r="F55" s="265">
        <v>1423.9000000000001</v>
      </c>
      <c r="G55" s="37"/>
      <c r="H55" s="43"/>
    </row>
    <row r="56" s="2" customFormat="1" ht="16.8" customHeight="1">
      <c r="A56" s="37"/>
      <c r="B56" s="43"/>
      <c r="C56" s="260" t="s">
        <v>349</v>
      </c>
      <c r="D56" s="261" t="s">
        <v>349</v>
      </c>
      <c r="E56" s="262" t="s">
        <v>19</v>
      </c>
      <c r="F56" s="263">
        <v>73.331000000000003</v>
      </c>
      <c r="G56" s="37"/>
      <c r="H56" s="43"/>
    </row>
    <row r="57" s="2" customFormat="1" ht="16.8" customHeight="1">
      <c r="A57" s="37"/>
      <c r="B57" s="43"/>
      <c r="C57" s="264" t="s">
        <v>19</v>
      </c>
      <c r="D57" s="264" t="s">
        <v>161</v>
      </c>
      <c r="E57" s="16" t="s">
        <v>19</v>
      </c>
      <c r="F57" s="265">
        <v>0</v>
      </c>
      <c r="G57" s="37"/>
      <c r="H57" s="43"/>
    </row>
    <row r="58" s="2" customFormat="1" ht="16.8" customHeight="1">
      <c r="A58" s="37"/>
      <c r="B58" s="43"/>
      <c r="C58" s="264" t="s">
        <v>349</v>
      </c>
      <c r="D58" s="264" t="s">
        <v>350</v>
      </c>
      <c r="E58" s="16" t="s">
        <v>19</v>
      </c>
      <c r="F58" s="265">
        <v>73.331000000000003</v>
      </c>
      <c r="G58" s="37"/>
      <c r="H58" s="43"/>
    </row>
    <row r="59" s="2" customFormat="1" ht="16.8" customHeight="1">
      <c r="A59" s="37"/>
      <c r="B59" s="43"/>
      <c r="C59" s="266" t="s">
        <v>1470</v>
      </c>
      <c r="D59" s="37"/>
      <c r="E59" s="37"/>
      <c r="F59" s="37"/>
      <c r="G59" s="37"/>
      <c r="H59" s="43"/>
    </row>
    <row r="60" s="2" customFormat="1" ht="16.8" customHeight="1">
      <c r="A60" s="37"/>
      <c r="B60" s="43"/>
      <c r="C60" s="264" t="s">
        <v>345</v>
      </c>
      <c r="D60" s="264" t="s">
        <v>346</v>
      </c>
      <c r="E60" s="16" t="s">
        <v>347</v>
      </c>
      <c r="F60" s="265">
        <v>73.331000000000003</v>
      </c>
      <c r="G60" s="37"/>
      <c r="H60" s="43"/>
    </row>
    <row r="61" s="2" customFormat="1" ht="16.8" customHeight="1">
      <c r="A61" s="37"/>
      <c r="B61" s="43"/>
      <c r="C61" s="260" t="s">
        <v>359</v>
      </c>
      <c r="D61" s="261" t="s">
        <v>359</v>
      </c>
      <c r="E61" s="262" t="s">
        <v>19</v>
      </c>
      <c r="F61" s="263">
        <v>2158.9000000000001</v>
      </c>
      <c r="G61" s="37"/>
      <c r="H61" s="43"/>
    </row>
    <row r="62" s="2" customFormat="1" ht="16.8" customHeight="1">
      <c r="A62" s="37"/>
      <c r="B62" s="43"/>
      <c r="C62" s="264" t="s">
        <v>19</v>
      </c>
      <c r="D62" s="264" t="s">
        <v>161</v>
      </c>
      <c r="E62" s="16" t="s">
        <v>19</v>
      </c>
      <c r="F62" s="265">
        <v>0</v>
      </c>
      <c r="G62" s="37"/>
      <c r="H62" s="43"/>
    </row>
    <row r="63" s="2" customFormat="1" ht="16.8" customHeight="1">
      <c r="A63" s="37"/>
      <c r="B63" s="43"/>
      <c r="C63" s="264" t="s">
        <v>359</v>
      </c>
      <c r="D63" s="264" t="s">
        <v>360</v>
      </c>
      <c r="E63" s="16" t="s">
        <v>19</v>
      </c>
      <c r="F63" s="265">
        <v>2158.9000000000001</v>
      </c>
      <c r="G63" s="37"/>
      <c r="H63" s="43"/>
    </row>
    <row r="64" s="2" customFormat="1" ht="16.8" customHeight="1">
      <c r="A64" s="37"/>
      <c r="B64" s="43"/>
      <c r="C64" s="266" t="s">
        <v>1470</v>
      </c>
      <c r="D64" s="37"/>
      <c r="E64" s="37"/>
      <c r="F64" s="37"/>
      <c r="G64" s="37"/>
      <c r="H64" s="43"/>
    </row>
    <row r="65" s="2" customFormat="1" ht="16.8" customHeight="1">
      <c r="A65" s="37"/>
      <c r="B65" s="43"/>
      <c r="C65" s="264" t="s">
        <v>354</v>
      </c>
      <c r="D65" s="264" t="s">
        <v>355</v>
      </c>
      <c r="E65" s="16" t="s">
        <v>153</v>
      </c>
      <c r="F65" s="265">
        <v>2158.9000000000001</v>
      </c>
      <c r="G65" s="37"/>
      <c r="H65" s="43"/>
    </row>
    <row r="66" s="2" customFormat="1" ht="16.8" customHeight="1">
      <c r="A66" s="37"/>
      <c r="B66" s="43"/>
      <c r="C66" s="260" t="s">
        <v>171</v>
      </c>
      <c r="D66" s="261" t="s">
        <v>171</v>
      </c>
      <c r="E66" s="262" t="s">
        <v>19</v>
      </c>
      <c r="F66" s="263">
        <v>100</v>
      </c>
      <c r="G66" s="37"/>
      <c r="H66" s="43"/>
    </row>
    <row r="67" s="2" customFormat="1" ht="16.8" customHeight="1">
      <c r="A67" s="37"/>
      <c r="B67" s="43"/>
      <c r="C67" s="264" t="s">
        <v>19</v>
      </c>
      <c r="D67" s="264" t="s">
        <v>161</v>
      </c>
      <c r="E67" s="16" t="s">
        <v>19</v>
      </c>
      <c r="F67" s="265">
        <v>0</v>
      </c>
      <c r="G67" s="37"/>
      <c r="H67" s="43"/>
    </row>
    <row r="68" s="2" customFormat="1" ht="16.8" customHeight="1">
      <c r="A68" s="37"/>
      <c r="B68" s="43"/>
      <c r="C68" s="264" t="s">
        <v>171</v>
      </c>
      <c r="D68" s="264" t="s">
        <v>172</v>
      </c>
      <c r="E68" s="16" t="s">
        <v>19</v>
      </c>
      <c r="F68" s="265">
        <v>100</v>
      </c>
      <c r="G68" s="37"/>
      <c r="H68" s="43"/>
    </row>
    <row r="69" s="2" customFormat="1" ht="16.8" customHeight="1">
      <c r="A69" s="37"/>
      <c r="B69" s="43"/>
      <c r="C69" s="266" t="s">
        <v>1470</v>
      </c>
      <c r="D69" s="37"/>
      <c r="E69" s="37"/>
      <c r="F69" s="37"/>
      <c r="G69" s="37"/>
      <c r="H69" s="43"/>
    </row>
    <row r="70" s="2" customFormat="1" ht="16.8" customHeight="1">
      <c r="A70" s="37"/>
      <c r="B70" s="43"/>
      <c r="C70" s="264" t="s">
        <v>166</v>
      </c>
      <c r="D70" s="264" t="s">
        <v>167</v>
      </c>
      <c r="E70" s="16" t="s">
        <v>153</v>
      </c>
      <c r="F70" s="265">
        <v>100</v>
      </c>
      <c r="G70" s="37"/>
      <c r="H70" s="43"/>
    </row>
    <row r="71" s="2" customFormat="1" ht="16.8" customHeight="1">
      <c r="A71" s="37"/>
      <c r="B71" s="43"/>
      <c r="C71" s="260" t="s">
        <v>369</v>
      </c>
      <c r="D71" s="261" t="s">
        <v>369</v>
      </c>
      <c r="E71" s="262" t="s">
        <v>19</v>
      </c>
      <c r="F71" s="263">
        <v>50</v>
      </c>
      <c r="G71" s="37"/>
      <c r="H71" s="43"/>
    </row>
    <row r="72" s="2" customFormat="1" ht="16.8" customHeight="1">
      <c r="A72" s="37"/>
      <c r="B72" s="43"/>
      <c r="C72" s="264" t="s">
        <v>19</v>
      </c>
      <c r="D72" s="264" t="s">
        <v>161</v>
      </c>
      <c r="E72" s="16" t="s">
        <v>19</v>
      </c>
      <c r="F72" s="265">
        <v>0</v>
      </c>
      <c r="G72" s="37"/>
      <c r="H72" s="43"/>
    </row>
    <row r="73" s="2" customFormat="1" ht="16.8" customHeight="1">
      <c r="A73" s="37"/>
      <c r="B73" s="43"/>
      <c r="C73" s="264" t="s">
        <v>369</v>
      </c>
      <c r="D73" s="264" t="s">
        <v>370</v>
      </c>
      <c r="E73" s="16" t="s">
        <v>19</v>
      </c>
      <c r="F73" s="265">
        <v>50</v>
      </c>
      <c r="G73" s="37"/>
      <c r="H73" s="43"/>
    </row>
    <row r="74" s="2" customFormat="1" ht="16.8" customHeight="1">
      <c r="A74" s="37"/>
      <c r="B74" s="43"/>
      <c r="C74" s="266" t="s">
        <v>1470</v>
      </c>
      <c r="D74" s="37"/>
      <c r="E74" s="37"/>
      <c r="F74" s="37"/>
      <c r="G74" s="37"/>
      <c r="H74" s="43"/>
    </row>
    <row r="75" s="2" customFormat="1" ht="16.8" customHeight="1">
      <c r="A75" s="37"/>
      <c r="B75" s="43"/>
      <c r="C75" s="264" t="s">
        <v>364</v>
      </c>
      <c r="D75" s="264" t="s">
        <v>365</v>
      </c>
      <c r="E75" s="16" t="s">
        <v>153</v>
      </c>
      <c r="F75" s="265">
        <v>50</v>
      </c>
      <c r="G75" s="37"/>
      <c r="H75" s="43"/>
    </row>
    <row r="76" s="2" customFormat="1" ht="16.8" customHeight="1">
      <c r="A76" s="37"/>
      <c r="B76" s="43"/>
      <c r="C76" s="260" t="s">
        <v>379</v>
      </c>
      <c r="D76" s="261" t="s">
        <v>379</v>
      </c>
      <c r="E76" s="262" t="s">
        <v>19</v>
      </c>
      <c r="F76" s="263">
        <v>521.89999999999998</v>
      </c>
      <c r="G76" s="37"/>
      <c r="H76" s="43"/>
    </row>
    <row r="77" s="2" customFormat="1" ht="16.8" customHeight="1">
      <c r="A77" s="37"/>
      <c r="B77" s="43"/>
      <c r="C77" s="264" t="s">
        <v>19</v>
      </c>
      <c r="D77" s="264" t="s">
        <v>161</v>
      </c>
      <c r="E77" s="16" t="s">
        <v>19</v>
      </c>
      <c r="F77" s="265">
        <v>0</v>
      </c>
      <c r="G77" s="37"/>
      <c r="H77" s="43"/>
    </row>
    <row r="78" s="2" customFormat="1" ht="16.8" customHeight="1">
      <c r="A78" s="37"/>
      <c r="B78" s="43"/>
      <c r="C78" s="264" t="s">
        <v>379</v>
      </c>
      <c r="D78" s="264" t="s">
        <v>380</v>
      </c>
      <c r="E78" s="16" t="s">
        <v>19</v>
      </c>
      <c r="F78" s="265">
        <v>521.89999999999998</v>
      </c>
      <c r="G78" s="37"/>
      <c r="H78" s="43"/>
    </row>
    <row r="79" s="2" customFormat="1" ht="16.8" customHeight="1">
      <c r="A79" s="37"/>
      <c r="B79" s="43"/>
      <c r="C79" s="266" t="s">
        <v>1470</v>
      </c>
      <c r="D79" s="37"/>
      <c r="E79" s="37"/>
      <c r="F79" s="37"/>
      <c r="G79" s="37"/>
      <c r="H79" s="43"/>
    </row>
    <row r="80" s="2" customFormat="1" ht="16.8" customHeight="1">
      <c r="A80" s="37"/>
      <c r="B80" s="43"/>
      <c r="C80" s="264" t="s">
        <v>374</v>
      </c>
      <c r="D80" s="264" t="s">
        <v>375</v>
      </c>
      <c r="E80" s="16" t="s">
        <v>153</v>
      </c>
      <c r="F80" s="265">
        <v>521.89999999999998</v>
      </c>
      <c r="G80" s="37"/>
      <c r="H80" s="43"/>
    </row>
    <row r="81" s="2" customFormat="1" ht="16.8" customHeight="1">
      <c r="A81" s="37"/>
      <c r="B81" s="43"/>
      <c r="C81" s="260" t="s">
        <v>389</v>
      </c>
      <c r="D81" s="261" t="s">
        <v>389</v>
      </c>
      <c r="E81" s="262" t="s">
        <v>19</v>
      </c>
      <c r="F81" s="263">
        <v>571.89999999999998</v>
      </c>
      <c r="G81" s="37"/>
      <c r="H81" s="43"/>
    </row>
    <row r="82" s="2" customFormat="1" ht="16.8" customHeight="1">
      <c r="A82" s="37"/>
      <c r="B82" s="43"/>
      <c r="C82" s="264" t="s">
        <v>19</v>
      </c>
      <c r="D82" s="264" t="s">
        <v>161</v>
      </c>
      <c r="E82" s="16" t="s">
        <v>19</v>
      </c>
      <c r="F82" s="265">
        <v>0</v>
      </c>
      <c r="G82" s="37"/>
      <c r="H82" s="43"/>
    </row>
    <row r="83" s="2" customFormat="1" ht="16.8" customHeight="1">
      <c r="A83" s="37"/>
      <c r="B83" s="43"/>
      <c r="C83" s="264" t="s">
        <v>389</v>
      </c>
      <c r="D83" s="264" t="s">
        <v>390</v>
      </c>
      <c r="E83" s="16" t="s">
        <v>19</v>
      </c>
      <c r="F83" s="265">
        <v>571.89999999999998</v>
      </c>
      <c r="G83" s="37"/>
      <c r="H83" s="43"/>
    </row>
    <row r="84" s="2" customFormat="1" ht="16.8" customHeight="1">
      <c r="A84" s="37"/>
      <c r="B84" s="43"/>
      <c r="C84" s="266" t="s">
        <v>1470</v>
      </c>
      <c r="D84" s="37"/>
      <c r="E84" s="37"/>
      <c r="F84" s="37"/>
      <c r="G84" s="37"/>
      <c r="H84" s="43"/>
    </row>
    <row r="85" s="2" customFormat="1" ht="16.8" customHeight="1">
      <c r="A85" s="37"/>
      <c r="B85" s="43"/>
      <c r="C85" s="264" t="s">
        <v>384</v>
      </c>
      <c r="D85" s="264" t="s">
        <v>385</v>
      </c>
      <c r="E85" s="16" t="s">
        <v>153</v>
      </c>
      <c r="F85" s="265">
        <v>571.89999999999998</v>
      </c>
      <c r="G85" s="37"/>
      <c r="H85" s="43"/>
    </row>
    <row r="86" s="2" customFormat="1" ht="16.8" customHeight="1">
      <c r="A86" s="37"/>
      <c r="B86" s="43"/>
      <c r="C86" s="260" t="s">
        <v>397</v>
      </c>
      <c r="D86" s="261" t="s">
        <v>397</v>
      </c>
      <c r="E86" s="262" t="s">
        <v>19</v>
      </c>
      <c r="F86" s="263">
        <v>12.59</v>
      </c>
      <c r="G86" s="37"/>
      <c r="H86" s="43"/>
    </row>
    <row r="87" s="2" customFormat="1" ht="16.8" customHeight="1">
      <c r="A87" s="37"/>
      <c r="B87" s="43"/>
      <c r="C87" s="264" t="s">
        <v>19</v>
      </c>
      <c r="D87" s="264" t="s">
        <v>161</v>
      </c>
      <c r="E87" s="16" t="s">
        <v>19</v>
      </c>
      <c r="F87" s="265">
        <v>0</v>
      </c>
      <c r="G87" s="37"/>
      <c r="H87" s="43"/>
    </row>
    <row r="88" s="2" customFormat="1" ht="16.8" customHeight="1">
      <c r="A88" s="37"/>
      <c r="B88" s="43"/>
      <c r="C88" s="264" t="s">
        <v>397</v>
      </c>
      <c r="D88" s="264" t="s">
        <v>398</v>
      </c>
      <c r="E88" s="16" t="s">
        <v>19</v>
      </c>
      <c r="F88" s="265">
        <v>12.59</v>
      </c>
      <c r="G88" s="37"/>
      <c r="H88" s="43"/>
    </row>
    <row r="89" s="2" customFormat="1" ht="16.8" customHeight="1">
      <c r="A89" s="37"/>
      <c r="B89" s="43"/>
      <c r="C89" s="266" t="s">
        <v>1470</v>
      </c>
      <c r="D89" s="37"/>
      <c r="E89" s="37"/>
      <c r="F89" s="37"/>
      <c r="G89" s="37"/>
      <c r="H89" s="43"/>
    </row>
    <row r="90" s="2" customFormat="1" ht="16.8" customHeight="1">
      <c r="A90" s="37"/>
      <c r="B90" s="43"/>
      <c r="C90" s="264" t="s">
        <v>394</v>
      </c>
      <c r="D90" s="264" t="s">
        <v>395</v>
      </c>
      <c r="E90" s="16" t="s">
        <v>284</v>
      </c>
      <c r="F90" s="265">
        <v>12.59</v>
      </c>
      <c r="G90" s="37"/>
      <c r="H90" s="43"/>
    </row>
    <row r="91" s="2" customFormat="1" ht="16.8" customHeight="1">
      <c r="A91" s="37"/>
      <c r="B91" s="43"/>
      <c r="C91" s="260" t="s">
        <v>407</v>
      </c>
      <c r="D91" s="261" t="s">
        <v>407</v>
      </c>
      <c r="E91" s="262" t="s">
        <v>19</v>
      </c>
      <c r="F91" s="263">
        <v>1423.9000000000001</v>
      </c>
      <c r="G91" s="37"/>
      <c r="H91" s="43"/>
    </row>
    <row r="92" s="2" customFormat="1" ht="16.8" customHeight="1">
      <c r="A92" s="37"/>
      <c r="B92" s="43"/>
      <c r="C92" s="264" t="s">
        <v>19</v>
      </c>
      <c r="D92" s="264" t="s">
        <v>161</v>
      </c>
      <c r="E92" s="16" t="s">
        <v>19</v>
      </c>
      <c r="F92" s="265">
        <v>0</v>
      </c>
      <c r="G92" s="37"/>
      <c r="H92" s="43"/>
    </row>
    <row r="93" s="2" customFormat="1" ht="16.8" customHeight="1">
      <c r="A93" s="37"/>
      <c r="B93" s="43"/>
      <c r="C93" s="264" t="s">
        <v>407</v>
      </c>
      <c r="D93" s="264" t="s">
        <v>341</v>
      </c>
      <c r="E93" s="16" t="s">
        <v>19</v>
      </c>
      <c r="F93" s="265">
        <v>1423.9000000000001</v>
      </c>
      <c r="G93" s="37"/>
      <c r="H93" s="43"/>
    </row>
    <row r="94" s="2" customFormat="1" ht="16.8" customHeight="1">
      <c r="A94" s="37"/>
      <c r="B94" s="43"/>
      <c r="C94" s="266" t="s">
        <v>1470</v>
      </c>
      <c r="D94" s="37"/>
      <c r="E94" s="37"/>
      <c r="F94" s="37"/>
      <c r="G94" s="37"/>
      <c r="H94" s="43"/>
    </row>
    <row r="95" s="2" customFormat="1" ht="16.8" customHeight="1">
      <c r="A95" s="37"/>
      <c r="B95" s="43"/>
      <c r="C95" s="264" t="s">
        <v>402</v>
      </c>
      <c r="D95" s="264" t="s">
        <v>403</v>
      </c>
      <c r="E95" s="16" t="s">
        <v>153</v>
      </c>
      <c r="F95" s="265">
        <v>1423.9000000000001</v>
      </c>
      <c r="G95" s="37"/>
      <c r="H95" s="43"/>
    </row>
    <row r="96" s="2" customFormat="1" ht="16.8" customHeight="1">
      <c r="A96" s="37"/>
      <c r="B96" s="43"/>
      <c r="C96" s="260" t="s">
        <v>416</v>
      </c>
      <c r="D96" s="261" t="s">
        <v>416</v>
      </c>
      <c r="E96" s="262" t="s">
        <v>19</v>
      </c>
      <c r="F96" s="263">
        <v>1423.9000000000001</v>
      </c>
      <c r="G96" s="37"/>
      <c r="H96" s="43"/>
    </row>
    <row r="97" s="2" customFormat="1" ht="16.8" customHeight="1">
      <c r="A97" s="37"/>
      <c r="B97" s="43"/>
      <c r="C97" s="264" t="s">
        <v>19</v>
      </c>
      <c r="D97" s="264" t="s">
        <v>161</v>
      </c>
      <c r="E97" s="16" t="s">
        <v>19</v>
      </c>
      <c r="F97" s="265">
        <v>0</v>
      </c>
      <c r="G97" s="37"/>
      <c r="H97" s="43"/>
    </row>
    <row r="98" s="2" customFormat="1" ht="16.8" customHeight="1">
      <c r="A98" s="37"/>
      <c r="B98" s="43"/>
      <c r="C98" s="264" t="s">
        <v>416</v>
      </c>
      <c r="D98" s="264" t="s">
        <v>341</v>
      </c>
      <c r="E98" s="16" t="s">
        <v>19</v>
      </c>
      <c r="F98" s="265">
        <v>1423.9000000000001</v>
      </c>
      <c r="G98" s="37"/>
      <c r="H98" s="43"/>
    </row>
    <row r="99" s="2" customFormat="1" ht="16.8" customHeight="1">
      <c r="A99" s="37"/>
      <c r="B99" s="43"/>
      <c r="C99" s="266" t="s">
        <v>1470</v>
      </c>
      <c r="D99" s="37"/>
      <c r="E99" s="37"/>
      <c r="F99" s="37"/>
      <c r="G99" s="37"/>
      <c r="H99" s="43"/>
    </row>
    <row r="100" s="2" customFormat="1" ht="16.8" customHeight="1">
      <c r="A100" s="37"/>
      <c r="B100" s="43"/>
      <c r="C100" s="264" t="s">
        <v>411</v>
      </c>
      <c r="D100" s="264" t="s">
        <v>412</v>
      </c>
      <c r="E100" s="16" t="s">
        <v>153</v>
      </c>
      <c r="F100" s="265">
        <v>1423.9000000000001</v>
      </c>
      <c r="G100" s="37"/>
      <c r="H100" s="43"/>
    </row>
    <row r="101" s="2" customFormat="1" ht="16.8" customHeight="1">
      <c r="A101" s="37"/>
      <c r="B101" s="43"/>
      <c r="C101" s="260" t="s">
        <v>426</v>
      </c>
      <c r="D101" s="261" t="s">
        <v>426</v>
      </c>
      <c r="E101" s="262" t="s">
        <v>19</v>
      </c>
      <c r="F101" s="263">
        <v>322.5</v>
      </c>
      <c r="G101" s="37"/>
      <c r="H101" s="43"/>
    </row>
    <row r="102" s="2" customFormat="1" ht="16.8" customHeight="1">
      <c r="A102" s="37"/>
      <c r="B102" s="43"/>
      <c r="C102" s="264" t="s">
        <v>19</v>
      </c>
      <c r="D102" s="264" t="s">
        <v>161</v>
      </c>
      <c r="E102" s="16" t="s">
        <v>19</v>
      </c>
      <c r="F102" s="265">
        <v>0</v>
      </c>
      <c r="G102" s="37"/>
      <c r="H102" s="43"/>
    </row>
    <row r="103" s="2" customFormat="1" ht="16.8" customHeight="1">
      <c r="A103" s="37"/>
      <c r="B103" s="43"/>
      <c r="C103" s="264" t="s">
        <v>426</v>
      </c>
      <c r="D103" s="264" t="s">
        <v>427</v>
      </c>
      <c r="E103" s="16" t="s">
        <v>19</v>
      </c>
      <c r="F103" s="265">
        <v>322.5</v>
      </c>
      <c r="G103" s="37"/>
      <c r="H103" s="43"/>
    </row>
    <row r="104" s="2" customFormat="1" ht="16.8" customHeight="1">
      <c r="A104" s="37"/>
      <c r="B104" s="43"/>
      <c r="C104" s="266" t="s">
        <v>1470</v>
      </c>
      <c r="D104" s="37"/>
      <c r="E104" s="37"/>
      <c r="F104" s="37"/>
      <c r="G104" s="37"/>
      <c r="H104" s="43"/>
    </row>
    <row r="105" s="2" customFormat="1" ht="16.8" customHeight="1">
      <c r="A105" s="37"/>
      <c r="B105" s="43"/>
      <c r="C105" s="264" t="s">
        <v>421</v>
      </c>
      <c r="D105" s="264" t="s">
        <v>422</v>
      </c>
      <c r="E105" s="16" t="s">
        <v>178</v>
      </c>
      <c r="F105" s="265">
        <v>322.5</v>
      </c>
      <c r="G105" s="37"/>
      <c r="H105" s="43"/>
    </row>
    <row r="106" s="2" customFormat="1" ht="16.8" customHeight="1">
      <c r="A106" s="37"/>
      <c r="B106" s="43"/>
      <c r="C106" s="260" t="s">
        <v>471</v>
      </c>
      <c r="D106" s="261" t="s">
        <v>471</v>
      </c>
      <c r="E106" s="262" t="s">
        <v>19</v>
      </c>
      <c r="F106" s="263">
        <v>20</v>
      </c>
      <c r="G106" s="37"/>
      <c r="H106" s="43"/>
    </row>
    <row r="107" s="2" customFormat="1" ht="16.8" customHeight="1">
      <c r="A107" s="37"/>
      <c r="B107" s="43"/>
      <c r="C107" s="264" t="s">
        <v>19</v>
      </c>
      <c r="D107" s="264" t="s">
        <v>161</v>
      </c>
      <c r="E107" s="16" t="s">
        <v>19</v>
      </c>
      <c r="F107" s="265">
        <v>0</v>
      </c>
      <c r="G107" s="37"/>
      <c r="H107" s="43"/>
    </row>
    <row r="108" s="2" customFormat="1" ht="16.8" customHeight="1">
      <c r="A108" s="37"/>
      <c r="B108" s="43"/>
      <c r="C108" s="264" t="s">
        <v>471</v>
      </c>
      <c r="D108" s="264" t="s">
        <v>472</v>
      </c>
      <c r="E108" s="16" t="s">
        <v>19</v>
      </c>
      <c r="F108" s="265">
        <v>20</v>
      </c>
      <c r="G108" s="37"/>
      <c r="H108" s="43"/>
    </row>
    <row r="109" s="2" customFormat="1" ht="16.8" customHeight="1">
      <c r="A109" s="37"/>
      <c r="B109" s="43"/>
      <c r="C109" s="266" t="s">
        <v>1470</v>
      </c>
      <c r="D109" s="37"/>
      <c r="E109" s="37"/>
      <c r="F109" s="37"/>
      <c r="G109" s="37"/>
      <c r="H109" s="43"/>
    </row>
    <row r="110" s="2" customFormat="1" ht="16.8" customHeight="1">
      <c r="A110" s="37"/>
      <c r="B110" s="43"/>
      <c r="C110" s="264" t="s">
        <v>466</v>
      </c>
      <c r="D110" s="264" t="s">
        <v>467</v>
      </c>
      <c r="E110" s="16" t="s">
        <v>291</v>
      </c>
      <c r="F110" s="265">
        <v>20</v>
      </c>
      <c r="G110" s="37"/>
      <c r="H110" s="43"/>
    </row>
    <row r="111" s="2" customFormat="1" ht="16.8" customHeight="1">
      <c r="A111" s="37"/>
      <c r="B111" s="43"/>
      <c r="C111" s="260" t="s">
        <v>102</v>
      </c>
      <c r="D111" s="261" t="s">
        <v>102</v>
      </c>
      <c r="E111" s="262" t="s">
        <v>19</v>
      </c>
      <c r="F111" s="263">
        <v>20</v>
      </c>
      <c r="G111" s="37"/>
      <c r="H111" s="43"/>
    </row>
    <row r="112" s="2" customFormat="1" ht="16.8" customHeight="1">
      <c r="A112" s="37"/>
      <c r="B112" s="43"/>
      <c r="C112" s="264" t="s">
        <v>19</v>
      </c>
      <c r="D112" s="264" t="s">
        <v>161</v>
      </c>
      <c r="E112" s="16" t="s">
        <v>19</v>
      </c>
      <c r="F112" s="265">
        <v>0</v>
      </c>
      <c r="G112" s="37"/>
      <c r="H112" s="43"/>
    </row>
    <row r="113" s="2" customFormat="1" ht="16.8" customHeight="1">
      <c r="A113" s="37"/>
      <c r="B113" s="43"/>
      <c r="C113" s="264" t="s">
        <v>102</v>
      </c>
      <c r="D113" s="264" t="s">
        <v>498</v>
      </c>
      <c r="E113" s="16" t="s">
        <v>19</v>
      </c>
      <c r="F113" s="265">
        <v>20</v>
      </c>
      <c r="G113" s="37"/>
      <c r="H113" s="43"/>
    </row>
    <row r="114" s="2" customFormat="1" ht="16.8" customHeight="1">
      <c r="A114" s="37"/>
      <c r="B114" s="43"/>
      <c r="C114" s="266" t="s">
        <v>1470</v>
      </c>
      <c r="D114" s="37"/>
      <c r="E114" s="37"/>
      <c r="F114" s="37"/>
      <c r="G114" s="37"/>
      <c r="H114" s="43"/>
    </row>
    <row r="115" s="2" customFormat="1" ht="16.8" customHeight="1">
      <c r="A115" s="37"/>
      <c r="B115" s="43"/>
      <c r="C115" s="264" t="s">
        <v>493</v>
      </c>
      <c r="D115" s="264" t="s">
        <v>494</v>
      </c>
      <c r="E115" s="16" t="s">
        <v>291</v>
      </c>
      <c r="F115" s="265">
        <v>20</v>
      </c>
      <c r="G115" s="37"/>
      <c r="H115" s="43"/>
    </row>
    <row r="116" s="2" customFormat="1" ht="16.8" customHeight="1">
      <c r="A116" s="37"/>
      <c r="B116" s="43"/>
      <c r="C116" s="260" t="s">
        <v>104</v>
      </c>
      <c r="D116" s="261" t="s">
        <v>104</v>
      </c>
      <c r="E116" s="262" t="s">
        <v>19</v>
      </c>
      <c r="F116" s="263">
        <v>2157.9000000000001</v>
      </c>
      <c r="G116" s="37"/>
      <c r="H116" s="43"/>
    </row>
    <row r="117" s="2" customFormat="1" ht="16.8" customHeight="1">
      <c r="A117" s="37"/>
      <c r="B117" s="43"/>
      <c r="C117" s="264" t="s">
        <v>19</v>
      </c>
      <c r="D117" s="264" t="s">
        <v>161</v>
      </c>
      <c r="E117" s="16" t="s">
        <v>19</v>
      </c>
      <c r="F117" s="265">
        <v>0</v>
      </c>
      <c r="G117" s="37"/>
      <c r="H117" s="43"/>
    </row>
    <row r="118" s="2" customFormat="1" ht="16.8" customHeight="1">
      <c r="A118" s="37"/>
      <c r="B118" s="43"/>
      <c r="C118" s="264" t="s">
        <v>104</v>
      </c>
      <c r="D118" s="264" t="s">
        <v>508</v>
      </c>
      <c r="E118" s="16" t="s">
        <v>19</v>
      </c>
      <c r="F118" s="265">
        <v>2157.9000000000001</v>
      </c>
      <c r="G118" s="37"/>
      <c r="H118" s="43"/>
    </row>
    <row r="119" s="2" customFormat="1" ht="16.8" customHeight="1">
      <c r="A119" s="37"/>
      <c r="B119" s="43"/>
      <c r="C119" s="266" t="s">
        <v>1470</v>
      </c>
      <c r="D119" s="37"/>
      <c r="E119" s="37"/>
      <c r="F119" s="37"/>
      <c r="G119" s="37"/>
      <c r="H119" s="43"/>
    </row>
    <row r="120" s="2" customFormat="1" ht="16.8" customHeight="1">
      <c r="A120" s="37"/>
      <c r="B120" s="43"/>
      <c r="C120" s="264" t="s">
        <v>503</v>
      </c>
      <c r="D120" s="264" t="s">
        <v>504</v>
      </c>
      <c r="E120" s="16" t="s">
        <v>291</v>
      </c>
      <c r="F120" s="265">
        <v>2157.9000000000001</v>
      </c>
      <c r="G120" s="37"/>
      <c r="H120" s="43"/>
    </row>
    <row r="121" s="2" customFormat="1" ht="16.8" customHeight="1">
      <c r="A121" s="37"/>
      <c r="B121" s="43"/>
      <c r="C121" s="260" t="s">
        <v>182</v>
      </c>
      <c r="D121" s="261" t="s">
        <v>182</v>
      </c>
      <c r="E121" s="262" t="s">
        <v>19</v>
      </c>
      <c r="F121" s="263">
        <v>863.55999999999995</v>
      </c>
      <c r="G121" s="37"/>
      <c r="H121" s="43"/>
    </row>
    <row r="122" s="2" customFormat="1" ht="16.8" customHeight="1">
      <c r="A122" s="37"/>
      <c r="B122" s="43"/>
      <c r="C122" s="264" t="s">
        <v>19</v>
      </c>
      <c r="D122" s="264" t="s">
        <v>161</v>
      </c>
      <c r="E122" s="16" t="s">
        <v>19</v>
      </c>
      <c r="F122" s="265">
        <v>0</v>
      </c>
      <c r="G122" s="37"/>
      <c r="H122" s="43"/>
    </row>
    <row r="123" s="2" customFormat="1" ht="16.8" customHeight="1">
      <c r="A123" s="37"/>
      <c r="B123" s="43"/>
      <c r="C123" s="264" t="s">
        <v>182</v>
      </c>
      <c r="D123" s="264" t="s">
        <v>183</v>
      </c>
      <c r="E123" s="16" t="s">
        <v>19</v>
      </c>
      <c r="F123" s="265">
        <v>863.55999999999995</v>
      </c>
      <c r="G123" s="37"/>
      <c r="H123" s="43"/>
    </row>
    <row r="124" s="2" customFormat="1" ht="16.8" customHeight="1">
      <c r="A124" s="37"/>
      <c r="B124" s="43"/>
      <c r="C124" s="266" t="s">
        <v>1470</v>
      </c>
      <c r="D124" s="37"/>
      <c r="E124" s="37"/>
      <c r="F124" s="37"/>
      <c r="G124" s="37"/>
      <c r="H124" s="43"/>
    </row>
    <row r="125" s="2" customFormat="1" ht="16.8" customHeight="1">
      <c r="A125" s="37"/>
      <c r="B125" s="43"/>
      <c r="C125" s="264" t="s">
        <v>176</v>
      </c>
      <c r="D125" s="264" t="s">
        <v>177</v>
      </c>
      <c r="E125" s="16" t="s">
        <v>178</v>
      </c>
      <c r="F125" s="265">
        <v>863.55999999999995</v>
      </c>
      <c r="G125" s="37"/>
      <c r="H125" s="43"/>
    </row>
    <row r="126" s="2" customFormat="1" ht="16.8" customHeight="1">
      <c r="A126" s="37"/>
      <c r="B126" s="43"/>
      <c r="C126" s="260" t="s">
        <v>106</v>
      </c>
      <c r="D126" s="261" t="s">
        <v>106</v>
      </c>
      <c r="E126" s="262" t="s">
        <v>19</v>
      </c>
      <c r="F126" s="263">
        <v>42.725999999999999</v>
      </c>
      <c r="G126" s="37"/>
      <c r="H126" s="43"/>
    </row>
    <row r="127" s="2" customFormat="1" ht="16.8" customHeight="1">
      <c r="A127" s="37"/>
      <c r="B127" s="43"/>
      <c r="C127" s="264" t="s">
        <v>19</v>
      </c>
      <c r="D127" s="264" t="s">
        <v>161</v>
      </c>
      <c r="E127" s="16" t="s">
        <v>19</v>
      </c>
      <c r="F127" s="265">
        <v>0</v>
      </c>
      <c r="G127" s="37"/>
      <c r="H127" s="43"/>
    </row>
    <row r="128" s="2" customFormat="1" ht="16.8" customHeight="1">
      <c r="A128" s="37"/>
      <c r="B128" s="43"/>
      <c r="C128" s="264" t="s">
        <v>106</v>
      </c>
      <c r="D128" s="264" t="s">
        <v>515</v>
      </c>
      <c r="E128" s="16" t="s">
        <v>19</v>
      </c>
      <c r="F128" s="265">
        <v>42.725999999999999</v>
      </c>
      <c r="G128" s="37"/>
      <c r="H128" s="43"/>
    </row>
    <row r="129" s="2" customFormat="1" ht="16.8" customHeight="1">
      <c r="A129" s="37"/>
      <c r="B129" s="43"/>
      <c r="C129" s="266" t="s">
        <v>1470</v>
      </c>
      <c r="D129" s="37"/>
      <c r="E129" s="37"/>
      <c r="F129" s="37"/>
      <c r="G129" s="37"/>
      <c r="H129" s="43"/>
    </row>
    <row r="130" s="2" customFormat="1" ht="16.8" customHeight="1">
      <c r="A130" s="37"/>
      <c r="B130" s="43"/>
      <c r="C130" s="264" t="s">
        <v>512</v>
      </c>
      <c r="D130" s="264" t="s">
        <v>513</v>
      </c>
      <c r="E130" s="16" t="s">
        <v>284</v>
      </c>
      <c r="F130" s="265">
        <v>42.725999999999999</v>
      </c>
      <c r="G130" s="37"/>
      <c r="H130" s="43"/>
    </row>
    <row r="131" s="2" customFormat="1" ht="16.8" customHeight="1">
      <c r="A131" s="37"/>
      <c r="B131" s="43"/>
      <c r="C131" s="260" t="s">
        <v>524</v>
      </c>
      <c r="D131" s="261" t="s">
        <v>524</v>
      </c>
      <c r="E131" s="262" t="s">
        <v>19</v>
      </c>
      <c r="F131" s="263">
        <v>115.7</v>
      </c>
      <c r="G131" s="37"/>
      <c r="H131" s="43"/>
    </row>
    <row r="132" s="2" customFormat="1" ht="16.8" customHeight="1">
      <c r="A132" s="37"/>
      <c r="B132" s="43"/>
      <c r="C132" s="264" t="s">
        <v>19</v>
      </c>
      <c r="D132" s="264" t="s">
        <v>161</v>
      </c>
      <c r="E132" s="16" t="s">
        <v>19</v>
      </c>
      <c r="F132" s="265">
        <v>0</v>
      </c>
      <c r="G132" s="37"/>
      <c r="H132" s="43"/>
    </row>
    <row r="133" s="2" customFormat="1" ht="16.8" customHeight="1">
      <c r="A133" s="37"/>
      <c r="B133" s="43"/>
      <c r="C133" s="264" t="s">
        <v>524</v>
      </c>
      <c r="D133" s="264" t="s">
        <v>525</v>
      </c>
      <c r="E133" s="16" t="s">
        <v>19</v>
      </c>
      <c r="F133" s="265">
        <v>115.7</v>
      </c>
      <c r="G133" s="37"/>
      <c r="H133" s="43"/>
    </row>
    <row r="134" s="2" customFormat="1" ht="16.8" customHeight="1">
      <c r="A134" s="37"/>
      <c r="B134" s="43"/>
      <c r="C134" s="266" t="s">
        <v>1470</v>
      </c>
      <c r="D134" s="37"/>
      <c r="E134" s="37"/>
      <c r="F134" s="37"/>
      <c r="G134" s="37"/>
      <c r="H134" s="43"/>
    </row>
    <row r="135" s="2" customFormat="1" ht="16.8" customHeight="1">
      <c r="A135" s="37"/>
      <c r="B135" s="43"/>
      <c r="C135" s="264" t="s">
        <v>519</v>
      </c>
      <c r="D135" s="264" t="s">
        <v>520</v>
      </c>
      <c r="E135" s="16" t="s">
        <v>291</v>
      </c>
      <c r="F135" s="265">
        <v>115.7</v>
      </c>
      <c r="G135" s="37"/>
      <c r="H135" s="43"/>
    </row>
    <row r="136" s="2" customFormat="1" ht="16.8" customHeight="1">
      <c r="A136" s="37"/>
      <c r="B136" s="43"/>
      <c r="C136" s="260" t="s">
        <v>534</v>
      </c>
      <c r="D136" s="261" t="s">
        <v>534</v>
      </c>
      <c r="E136" s="262" t="s">
        <v>19</v>
      </c>
      <c r="F136" s="263">
        <v>115.7</v>
      </c>
      <c r="G136" s="37"/>
      <c r="H136" s="43"/>
    </row>
    <row r="137" s="2" customFormat="1" ht="16.8" customHeight="1">
      <c r="A137" s="37"/>
      <c r="B137" s="43"/>
      <c r="C137" s="264" t="s">
        <v>19</v>
      </c>
      <c r="D137" s="264" t="s">
        <v>161</v>
      </c>
      <c r="E137" s="16" t="s">
        <v>19</v>
      </c>
      <c r="F137" s="265">
        <v>0</v>
      </c>
      <c r="G137" s="37"/>
      <c r="H137" s="43"/>
    </row>
    <row r="138" s="2" customFormat="1" ht="16.8" customHeight="1">
      <c r="A138" s="37"/>
      <c r="B138" s="43"/>
      <c r="C138" s="264" t="s">
        <v>534</v>
      </c>
      <c r="D138" s="264" t="s">
        <v>535</v>
      </c>
      <c r="E138" s="16" t="s">
        <v>19</v>
      </c>
      <c r="F138" s="265">
        <v>115.7</v>
      </c>
      <c r="G138" s="37"/>
      <c r="H138" s="43"/>
    </row>
    <row r="139" s="2" customFormat="1" ht="16.8" customHeight="1">
      <c r="A139" s="37"/>
      <c r="B139" s="43"/>
      <c r="C139" s="266" t="s">
        <v>1470</v>
      </c>
      <c r="D139" s="37"/>
      <c r="E139" s="37"/>
      <c r="F139" s="37"/>
      <c r="G139" s="37"/>
      <c r="H139" s="43"/>
    </row>
    <row r="140" s="2" customFormat="1" ht="16.8" customHeight="1">
      <c r="A140" s="37"/>
      <c r="B140" s="43"/>
      <c r="C140" s="264" t="s">
        <v>529</v>
      </c>
      <c r="D140" s="264" t="s">
        <v>530</v>
      </c>
      <c r="E140" s="16" t="s">
        <v>291</v>
      </c>
      <c r="F140" s="265">
        <v>115.7</v>
      </c>
      <c r="G140" s="37"/>
      <c r="H140" s="43"/>
    </row>
    <row r="141" s="2" customFormat="1" ht="16.8" customHeight="1">
      <c r="A141" s="37"/>
      <c r="B141" s="43"/>
      <c r="C141" s="260" t="s">
        <v>544</v>
      </c>
      <c r="D141" s="261" t="s">
        <v>544</v>
      </c>
      <c r="E141" s="262" t="s">
        <v>19</v>
      </c>
      <c r="F141" s="263">
        <v>2043.2000000000001</v>
      </c>
      <c r="G141" s="37"/>
      <c r="H141" s="43"/>
    </row>
    <row r="142" s="2" customFormat="1" ht="16.8" customHeight="1">
      <c r="A142" s="37"/>
      <c r="B142" s="43"/>
      <c r="C142" s="264" t="s">
        <v>19</v>
      </c>
      <c r="D142" s="264" t="s">
        <v>161</v>
      </c>
      <c r="E142" s="16" t="s">
        <v>19</v>
      </c>
      <c r="F142" s="265">
        <v>0</v>
      </c>
      <c r="G142" s="37"/>
      <c r="H142" s="43"/>
    </row>
    <row r="143" s="2" customFormat="1" ht="16.8" customHeight="1">
      <c r="A143" s="37"/>
      <c r="B143" s="43"/>
      <c r="C143" s="264" t="s">
        <v>544</v>
      </c>
      <c r="D143" s="264" t="s">
        <v>545</v>
      </c>
      <c r="E143" s="16" t="s">
        <v>19</v>
      </c>
      <c r="F143" s="265">
        <v>2043.2000000000001</v>
      </c>
      <c r="G143" s="37"/>
      <c r="H143" s="43"/>
    </row>
    <row r="144" s="2" customFormat="1" ht="16.8" customHeight="1">
      <c r="A144" s="37"/>
      <c r="B144" s="43"/>
      <c r="C144" s="266" t="s">
        <v>1470</v>
      </c>
      <c r="D144" s="37"/>
      <c r="E144" s="37"/>
      <c r="F144" s="37"/>
      <c r="G144" s="37"/>
      <c r="H144" s="43"/>
    </row>
    <row r="145" s="2" customFormat="1" ht="16.8" customHeight="1">
      <c r="A145" s="37"/>
      <c r="B145" s="43"/>
      <c r="C145" s="264" t="s">
        <v>539</v>
      </c>
      <c r="D145" s="264" t="s">
        <v>540</v>
      </c>
      <c r="E145" s="16" t="s">
        <v>291</v>
      </c>
      <c r="F145" s="265">
        <v>2043.2000000000001</v>
      </c>
      <c r="G145" s="37"/>
      <c r="H145" s="43"/>
    </row>
    <row r="146" s="2" customFormat="1" ht="16.8" customHeight="1">
      <c r="A146" s="37"/>
      <c r="B146" s="43"/>
      <c r="C146" s="260" t="s">
        <v>554</v>
      </c>
      <c r="D146" s="261" t="s">
        <v>554</v>
      </c>
      <c r="E146" s="262" t="s">
        <v>19</v>
      </c>
      <c r="F146" s="263">
        <v>2100.6999999999998</v>
      </c>
      <c r="G146" s="37"/>
      <c r="H146" s="43"/>
    </row>
    <row r="147" s="2" customFormat="1" ht="16.8" customHeight="1">
      <c r="A147" s="37"/>
      <c r="B147" s="43"/>
      <c r="C147" s="264" t="s">
        <v>19</v>
      </c>
      <c r="D147" s="264" t="s">
        <v>161</v>
      </c>
      <c r="E147" s="16" t="s">
        <v>19</v>
      </c>
      <c r="F147" s="265">
        <v>0</v>
      </c>
      <c r="G147" s="37"/>
      <c r="H147" s="43"/>
    </row>
    <row r="148" s="2" customFormat="1" ht="16.8" customHeight="1">
      <c r="A148" s="37"/>
      <c r="B148" s="43"/>
      <c r="C148" s="264" t="s">
        <v>554</v>
      </c>
      <c r="D148" s="264" t="s">
        <v>555</v>
      </c>
      <c r="E148" s="16" t="s">
        <v>19</v>
      </c>
      <c r="F148" s="265">
        <v>2100.6999999999998</v>
      </c>
      <c r="G148" s="37"/>
      <c r="H148" s="43"/>
    </row>
    <row r="149" s="2" customFormat="1" ht="16.8" customHeight="1">
      <c r="A149" s="37"/>
      <c r="B149" s="43"/>
      <c r="C149" s="266" t="s">
        <v>1470</v>
      </c>
      <c r="D149" s="37"/>
      <c r="E149" s="37"/>
      <c r="F149" s="37"/>
      <c r="G149" s="37"/>
      <c r="H149" s="43"/>
    </row>
    <row r="150" s="2" customFormat="1" ht="16.8" customHeight="1">
      <c r="A150" s="37"/>
      <c r="B150" s="43"/>
      <c r="C150" s="264" t="s">
        <v>549</v>
      </c>
      <c r="D150" s="264" t="s">
        <v>550</v>
      </c>
      <c r="E150" s="16" t="s">
        <v>291</v>
      </c>
      <c r="F150" s="265">
        <v>2100.6999999999998</v>
      </c>
      <c r="G150" s="37"/>
      <c r="H150" s="43"/>
    </row>
    <row r="151" s="2" customFormat="1" ht="16.8" customHeight="1">
      <c r="A151" s="37"/>
      <c r="B151" s="43"/>
      <c r="C151" s="260" t="s">
        <v>565</v>
      </c>
      <c r="D151" s="261" t="s">
        <v>565</v>
      </c>
      <c r="E151" s="262" t="s">
        <v>19</v>
      </c>
      <c r="F151" s="263">
        <v>1755.4000000000001</v>
      </c>
      <c r="G151" s="37"/>
      <c r="H151" s="43"/>
    </row>
    <row r="152" s="2" customFormat="1" ht="16.8" customHeight="1">
      <c r="A152" s="37"/>
      <c r="B152" s="43"/>
      <c r="C152" s="264" t="s">
        <v>19</v>
      </c>
      <c r="D152" s="264" t="s">
        <v>161</v>
      </c>
      <c r="E152" s="16" t="s">
        <v>19</v>
      </c>
      <c r="F152" s="265">
        <v>0</v>
      </c>
      <c r="G152" s="37"/>
      <c r="H152" s="43"/>
    </row>
    <row r="153" s="2" customFormat="1" ht="16.8" customHeight="1">
      <c r="A153" s="37"/>
      <c r="B153" s="43"/>
      <c r="C153" s="264" t="s">
        <v>565</v>
      </c>
      <c r="D153" s="264" t="s">
        <v>566</v>
      </c>
      <c r="E153" s="16" t="s">
        <v>19</v>
      </c>
      <c r="F153" s="265">
        <v>1755.4000000000001</v>
      </c>
      <c r="G153" s="37"/>
      <c r="H153" s="43"/>
    </row>
    <row r="154" s="2" customFormat="1" ht="16.8" customHeight="1">
      <c r="A154" s="37"/>
      <c r="B154" s="43"/>
      <c r="C154" s="266" t="s">
        <v>1470</v>
      </c>
      <c r="D154" s="37"/>
      <c r="E154" s="37"/>
      <c r="F154" s="37"/>
      <c r="G154" s="37"/>
      <c r="H154" s="43"/>
    </row>
    <row r="155" s="2" customFormat="1" ht="16.8" customHeight="1">
      <c r="A155" s="37"/>
      <c r="B155" s="43"/>
      <c r="C155" s="264" t="s">
        <v>559</v>
      </c>
      <c r="D155" s="264" t="s">
        <v>560</v>
      </c>
      <c r="E155" s="16" t="s">
        <v>291</v>
      </c>
      <c r="F155" s="265">
        <v>1755.4000000000001</v>
      </c>
      <c r="G155" s="37"/>
      <c r="H155" s="43"/>
    </row>
    <row r="156" s="2" customFormat="1" ht="16.8" customHeight="1">
      <c r="A156" s="37"/>
      <c r="B156" s="43"/>
      <c r="C156" s="260" t="s">
        <v>576</v>
      </c>
      <c r="D156" s="261" t="s">
        <v>576</v>
      </c>
      <c r="E156" s="262" t="s">
        <v>19</v>
      </c>
      <c r="F156" s="263">
        <v>601.5</v>
      </c>
      <c r="G156" s="37"/>
      <c r="H156" s="43"/>
    </row>
    <row r="157" s="2" customFormat="1" ht="16.8" customHeight="1">
      <c r="A157" s="37"/>
      <c r="B157" s="43"/>
      <c r="C157" s="264" t="s">
        <v>19</v>
      </c>
      <c r="D157" s="264" t="s">
        <v>575</v>
      </c>
      <c r="E157" s="16" t="s">
        <v>19</v>
      </c>
      <c r="F157" s="265">
        <v>0</v>
      </c>
      <c r="G157" s="37"/>
      <c r="H157" s="43"/>
    </row>
    <row r="158" s="2" customFormat="1" ht="16.8" customHeight="1">
      <c r="A158" s="37"/>
      <c r="B158" s="43"/>
      <c r="C158" s="264" t="s">
        <v>576</v>
      </c>
      <c r="D158" s="264" t="s">
        <v>577</v>
      </c>
      <c r="E158" s="16" t="s">
        <v>19</v>
      </c>
      <c r="F158" s="265">
        <v>601.5</v>
      </c>
      <c r="G158" s="37"/>
      <c r="H158" s="43"/>
    </row>
    <row r="159" s="2" customFormat="1" ht="16.8" customHeight="1">
      <c r="A159" s="37"/>
      <c r="B159" s="43"/>
      <c r="C159" s="266" t="s">
        <v>1470</v>
      </c>
      <c r="D159" s="37"/>
      <c r="E159" s="37"/>
      <c r="F159" s="37"/>
      <c r="G159" s="37"/>
      <c r="H159" s="43"/>
    </row>
    <row r="160" s="2" customFormat="1" ht="16.8" customHeight="1">
      <c r="A160" s="37"/>
      <c r="B160" s="43"/>
      <c r="C160" s="264" t="s">
        <v>570</v>
      </c>
      <c r="D160" s="264" t="s">
        <v>571</v>
      </c>
      <c r="E160" s="16" t="s">
        <v>291</v>
      </c>
      <c r="F160" s="265">
        <v>601.5</v>
      </c>
      <c r="G160" s="37"/>
      <c r="H160" s="43"/>
    </row>
    <row r="161" s="2" customFormat="1" ht="16.8" customHeight="1">
      <c r="A161" s="37"/>
      <c r="B161" s="43"/>
      <c r="C161" s="260" t="s">
        <v>586</v>
      </c>
      <c r="D161" s="261" t="s">
        <v>586</v>
      </c>
      <c r="E161" s="262" t="s">
        <v>19</v>
      </c>
      <c r="F161" s="263">
        <v>574.03999999999996</v>
      </c>
      <c r="G161" s="37"/>
      <c r="H161" s="43"/>
    </row>
    <row r="162" s="2" customFormat="1" ht="16.8" customHeight="1">
      <c r="A162" s="37"/>
      <c r="B162" s="43"/>
      <c r="C162" s="264" t="s">
        <v>19</v>
      </c>
      <c r="D162" s="264" t="s">
        <v>161</v>
      </c>
      <c r="E162" s="16" t="s">
        <v>19</v>
      </c>
      <c r="F162" s="265">
        <v>0</v>
      </c>
      <c r="G162" s="37"/>
      <c r="H162" s="43"/>
    </row>
    <row r="163" s="2" customFormat="1" ht="16.8" customHeight="1">
      <c r="A163" s="37"/>
      <c r="B163" s="43"/>
      <c r="C163" s="264" t="s">
        <v>586</v>
      </c>
      <c r="D163" s="264" t="s">
        <v>587</v>
      </c>
      <c r="E163" s="16" t="s">
        <v>19</v>
      </c>
      <c r="F163" s="265">
        <v>574.03999999999996</v>
      </c>
      <c r="G163" s="37"/>
      <c r="H163" s="43"/>
    </row>
    <row r="164" s="2" customFormat="1" ht="16.8" customHeight="1">
      <c r="A164" s="37"/>
      <c r="B164" s="43"/>
      <c r="C164" s="266" t="s">
        <v>1470</v>
      </c>
      <c r="D164" s="37"/>
      <c r="E164" s="37"/>
      <c r="F164" s="37"/>
      <c r="G164" s="37"/>
      <c r="H164" s="43"/>
    </row>
    <row r="165" s="2" customFormat="1" ht="16.8" customHeight="1">
      <c r="A165" s="37"/>
      <c r="B165" s="43"/>
      <c r="C165" s="264" t="s">
        <v>581</v>
      </c>
      <c r="D165" s="264" t="s">
        <v>582</v>
      </c>
      <c r="E165" s="16" t="s">
        <v>291</v>
      </c>
      <c r="F165" s="265">
        <v>574.03999999999996</v>
      </c>
      <c r="G165" s="37"/>
      <c r="H165" s="43"/>
    </row>
    <row r="166" s="2" customFormat="1" ht="16.8" customHeight="1">
      <c r="A166" s="37"/>
      <c r="B166" s="43"/>
      <c r="C166" s="260" t="s">
        <v>596</v>
      </c>
      <c r="D166" s="261" t="s">
        <v>596</v>
      </c>
      <c r="E166" s="262" t="s">
        <v>19</v>
      </c>
      <c r="F166" s="263">
        <v>601.5</v>
      </c>
      <c r="G166" s="37"/>
      <c r="H166" s="43"/>
    </row>
    <row r="167" s="2" customFormat="1" ht="16.8" customHeight="1">
      <c r="A167" s="37"/>
      <c r="B167" s="43"/>
      <c r="C167" s="264" t="s">
        <v>19</v>
      </c>
      <c r="D167" s="264" t="s">
        <v>161</v>
      </c>
      <c r="E167" s="16" t="s">
        <v>19</v>
      </c>
      <c r="F167" s="265">
        <v>0</v>
      </c>
      <c r="G167" s="37"/>
      <c r="H167" s="43"/>
    </row>
    <row r="168" s="2" customFormat="1" ht="16.8" customHeight="1">
      <c r="A168" s="37"/>
      <c r="B168" s="43"/>
      <c r="C168" s="264" t="s">
        <v>596</v>
      </c>
      <c r="D168" s="264" t="s">
        <v>597</v>
      </c>
      <c r="E168" s="16" t="s">
        <v>19</v>
      </c>
      <c r="F168" s="265">
        <v>601.5</v>
      </c>
      <c r="G168" s="37"/>
      <c r="H168" s="43"/>
    </row>
    <row r="169" s="2" customFormat="1" ht="16.8" customHeight="1">
      <c r="A169" s="37"/>
      <c r="B169" s="43"/>
      <c r="C169" s="266" t="s">
        <v>1470</v>
      </c>
      <c r="D169" s="37"/>
      <c r="E169" s="37"/>
      <c r="F169" s="37"/>
      <c r="G169" s="37"/>
      <c r="H169" s="43"/>
    </row>
    <row r="170" s="2" customFormat="1" ht="16.8" customHeight="1">
      <c r="A170" s="37"/>
      <c r="B170" s="43"/>
      <c r="C170" s="264" t="s">
        <v>591</v>
      </c>
      <c r="D170" s="264" t="s">
        <v>592</v>
      </c>
      <c r="E170" s="16" t="s">
        <v>178</v>
      </c>
      <c r="F170" s="265">
        <v>601.5</v>
      </c>
      <c r="G170" s="37"/>
      <c r="H170" s="43"/>
    </row>
    <row r="171" s="2" customFormat="1" ht="16.8" customHeight="1">
      <c r="A171" s="37"/>
      <c r="B171" s="43"/>
      <c r="C171" s="260" t="s">
        <v>606</v>
      </c>
      <c r="D171" s="261" t="s">
        <v>606</v>
      </c>
      <c r="E171" s="262" t="s">
        <v>19</v>
      </c>
      <c r="F171" s="263">
        <v>115.7</v>
      </c>
      <c r="G171" s="37"/>
      <c r="H171" s="43"/>
    </row>
    <row r="172" s="2" customFormat="1" ht="16.8" customHeight="1">
      <c r="A172" s="37"/>
      <c r="B172" s="43"/>
      <c r="C172" s="264" t="s">
        <v>19</v>
      </c>
      <c r="D172" s="264" t="s">
        <v>161</v>
      </c>
      <c r="E172" s="16" t="s">
        <v>19</v>
      </c>
      <c r="F172" s="265">
        <v>0</v>
      </c>
      <c r="G172" s="37"/>
      <c r="H172" s="43"/>
    </row>
    <row r="173" s="2" customFormat="1" ht="16.8" customHeight="1">
      <c r="A173" s="37"/>
      <c r="B173" s="43"/>
      <c r="C173" s="264" t="s">
        <v>606</v>
      </c>
      <c r="D173" s="264" t="s">
        <v>607</v>
      </c>
      <c r="E173" s="16" t="s">
        <v>19</v>
      </c>
      <c r="F173" s="265">
        <v>115.7</v>
      </c>
      <c r="G173" s="37"/>
      <c r="H173" s="43"/>
    </row>
    <row r="174" s="2" customFormat="1" ht="16.8" customHeight="1">
      <c r="A174" s="37"/>
      <c r="B174" s="43"/>
      <c r="C174" s="266" t="s">
        <v>1470</v>
      </c>
      <c r="D174" s="37"/>
      <c r="E174" s="37"/>
      <c r="F174" s="37"/>
      <c r="G174" s="37"/>
      <c r="H174" s="43"/>
    </row>
    <row r="175" s="2" customFormat="1" ht="16.8" customHeight="1">
      <c r="A175" s="37"/>
      <c r="B175" s="43"/>
      <c r="C175" s="264" t="s">
        <v>601</v>
      </c>
      <c r="D175" s="264" t="s">
        <v>602</v>
      </c>
      <c r="E175" s="16" t="s">
        <v>291</v>
      </c>
      <c r="F175" s="265">
        <v>115.7</v>
      </c>
      <c r="G175" s="37"/>
      <c r="H175" s="43"/>
    </row>
    <row r="176" s="2" customFormat="1" ht="16.8" customHeight="1">
      <c r="A176" s="37"/>
      <c r="B176" s="43"/>
      <c r="C176" s="260" t="s">
        <v>191</v>
      </c>
      <c r="D176" s="261" t="s">
        <v>191</v>
      </c>
      <c r="E176" s="262" t="s">
        <v>19</v>
      </c>
      <c r="F176" s="263">
        <v>446</v>
      </c>
      <c r="G176" s="37"/>
      <c r="H176" s="43"/>
    </row>
    <row r="177" s="2" customFormat="1" ht="16.8" customHeight="1">
      <c r="A177" s="37"/>
      <c r="B177" s="43"/>
      <c r="C177" s="264" t="s">
        <v>19</v>
      </c>
      <c r="D177" s="264" t="s">
        <v>161</v>
      </c>
      <c r="E177" s="16" t="s">
        <v>19</v>
      </c>
      <c r="F177" s="265">
        <v>0</v>
      </c>
      <c r="G177" s="37"/>
      <c r="H177" s="43"/>
    </row>
    <row r="178" s="2" customFormat="1" ht="16.8" customHeight="1">
      <c r="A178" s="37"/>
      <c r="B178" s="43"/>
      <c r="C178" s="264" t="s">
        <v>191</v>
      </c>
      <c r="D178" s="264" t="s">
        <v>192</v>
      </c>
      <c r="E178" s="16" t="s">
        <v>19</v>
      </c>
      <c r="F178" s="265">
        <v>446</v>
      </c>
      <c r="G178" s="37"/>
      <c r="H178" s="43"/>
    </row>
    <row r="179" s="2" customFormat="1" ht="16.8" customHeight="1">
      <c r="A179" s="37"/>
      <c r="B179" s="43"/>
      <c r="C179" s="266" t="s">
        <v>1470</v>
      </c>
      <c r="D179" s="37"/>
      <c r="E179" s="37"/>
      <c r="F179" s="37"/>
      <c r="G179" s="37"/>
      <c r="H179" s="43"/>
    </row>
    <row r="180" s="2" customFormat="1" ht="16.8" customHeight="1">
      <c r="A180" s="37"/>
      <c r="B180" s="43"/>
      <c r="C180" s="264" t="s">
        <v>186</v>
      </c>
      <c r="D180" s="264" t="s">
        <v>187</v>
      </c>
      <c r="E180" s="16" t="s">
        <v>153</v>
      </c>
      <c r="F180" s="265">
        <v>44.600000000000001</v>
      </c>
      <c r="G180" s="37"/>
      <c r="H180" s="43"/>
    </row>
    <row r="181" s="2" customFormat="1" ht="16.8" customHeight="1">
      <c r="A181" s="37"/>
      <c r="B181" s="43"/>
      <c r="C181" s="260" t="s">
        <v>616</v>
      </c>
      <c r="D181" s="261" t="s">
        <v>616</v>
      </c>
      <c r="E181" s="262" t="s">
        <v>19</v>
      </c>
      <c r="F181" s="263">
        <v>1755.4000000000001</v>
      </c>
      <c r="G181" s="37"/>
      <c r="H181" s="43"/>
    </row>
    <row r="182" s="2" customFormat="1" ht="16.8" customHeight="1">
      <c r="A182" s="37"/>
      <c r="B182" s="43"/>
      <c r="C182" s="264" t="s">
        <v>19</v>
      </c>
      <c r="D182" s="264" t="s">
        <v>161</v>
      </c>
      <c r="E182" s="16" t="s">
        <v>19</v>
      </c>
      <c r="F182" s="265">
        <v>0</v>
      </c>
      <c r="G182" s="37"/>
      <c r="H182" s="43"/>
    </row>
    <row r="183" s="2" customFormat="1" ht="16.8" customHeight="1">
      <c r="A183" s="37"/>
      <c r="B183" s="43"/>
      <c r="C183" s="264" t="s">
        <v>616</v>
      </c>
      <c r="D183" s="264" t="s">
        <v>617</v>
      </c>
      <c r="E183" s="16" t="s">
        <v>19</v>
      </c>
      <c r="F183" s="265">
        <v>1755.4000000000001</v>
      </c>
      <c r="G183" s="37"/>
      <c r="H183" s="43"/>
    </row>
    <row r="184" s="2" customFormat="1" ht="16.8" customHeight="1">
      <c r="A184" s="37"/>
      <c r="B184" s="43"/>
      <c r="C184" s="266" t="s">
        <v>1470</v>
      </c>
      <c r="D184" s="37"/>
      <c r="E184" s="37"/>
      <c r="F184" s="37"/>
      <c r="G184" s="37"/>
      <c r="H184" s="43"/>
    </row>
    <row r="185" s="2" customFormat="1" ht="16.8" customHeight="1">
      <c r="A185" s="37"/>
      <c r="B185" s="43"/>
      <c r="C185" s="264" t="s">
        <v>611</v>
      </c>
      <c r="D185" s="264" t="s">
        <v>612</v>
      </c>
      <c r="E185" s="16" t="s">
        <v>291</v>
      </c>
      <c r="F185" s="265">
        <v>1755.4000000000001</v>
      </c>
      <c r="G185" s="37"/>
      <c r="H185" s="43"/>
    </row>
    <row r="186" s="2" customFormat="1" ht="16.8" customHeight="1">
      <c r="A186" s="37"/>
      <c r="B186" s="43"/>
      <c r="C186" s="260" t="s">
        <v>626</v>
      </c>
      <c r="D186" s="261" t="s">
        <v>626</v>
      </c>
      <c r="E186" s="262" t="s">
        <v>19</v>
      </c>
      <c r="F186" s="263">
        <v>1755.4000000000001</v>
      </c>
      <c r="G186" s="37"/>
      <c r="H186" s="43"/>
    </row>
    <row r="187" s="2" customFormat="1" ht="16.8" customHeight="1">
      <c r="A187" s="37"/>
      <c r="B187" s="43"/>
      <c r="C187" s="264" t="s">
        <v>19</v>
      </c>
      <c r="D187" s="264" t="s">
        <v>161</v>
      </c>
      <c r="E187" s="16" t="s">
        <v>19</v>
      </c>
      <c r="F187" s="265">
        <v>0</v>
      </c>
      <c r="G187" s="37"/>
      <c r="H187" s="43"/>
    </row>
    <row r="188" s="2" customFormat="1" ht="16.8" customHeight="1">
      <c r="A188" s="37"/>
      <c r="B188" s="43"/>
      <c r="C188" s="264" t="s">
        <v>626</v>
      </c>
      <c r="D188" s="264" t="s">
        <v>627</v>
      </c>
      <c r="E188" s="16" t="s">
        <v>19</v>
      </c>
      <c r="F188" s="265">
        <v>1755.4000000000001</v>
      </c>
      <c r="G188" s="37"/>
      <c r="H188" s="43"/>
    </row>
    <row r="189" s="2" customFormat="1" ht="16.8" customHeight="1">
      <c r="A189" s="37"/>
      <c r="B189" s="43"/>
      <c r="C189" s="266" t="s">
        <v>1470</v>
      </c>
      <c r="D189" s="37"/>
      <c r="E189" s="37"/>
      <c r="F189" s="37"/>
      <c r="G189" s="37"/>
      <c r="H189" s="43"/>
    </row>
    <row r="190" s="2" customFormat="1" ht="16.8" customHeight="1">
      <c r="A190" s="37"/>
      <c r="B190" s="43"/>
      <c r="C190" s="264" t="s">
        <v>621</v>
      </c>
      <c r="D190" s="264" t="s">
        <v>622</v>
      </c>
      <c r="E190" s="16" t="s">
        <v>291</v>
      </c>
      <c r="F190" s="265">
        <v>1755.4000000000001</v>
      </c>
      <c r="G190" s="37"/>
      <c r="H190" s="43"/>
    </row>
    <row r="191" s="2" customFormat="1" ht="16.8" customHeight="1">
      <c r="A191" s="37"/>
      <c r="B191" s="43"/>
      <c r="C191" s="260" t="s">
        <v>637</v>
      </c>
      <c r="D191" s="261" t="s">
        <v>637</v>
      </c>
      <c r="E191" s="262" t="s">
        <v>19</v>
      </c>
      <c r="F191" s="263">
        <v>1755.4000000000001</v>
      </c>
      <c r="G191" s="37"/>
      <c r="H191" s="43"/>
    </row>
    <row r="192" s="2" customFormat="1" ht="16.8" customHeight="1">
      <c r="A192" s="37"/>
      <c r="B192" s="43"/>
      <c r="C192" s="264" t="s">
        <v>19</v>
      </c>
      <c r="D192" s="264" t="s">
        <v>161</v>
      </c>
      <c r="E192" s="16" t="s">
        <v>19</v>
      </c>
      <c r="F192" s="265">
        <v>0</v>
      </c>
      <c r="G192" s="37"/>
      <c r="H192" s="43"/>
    </row>
    <row r="193" s="2" customFormat="1" ht="16.8" customHeight="1">
      <c r="A193" s="37"/>
      <c r="B193" s="43"/>
      <c r="C193" s="264" t="s">
        <v>637</v>
      </c>
      <c r="D193" s="264" t="s">
        <v>638</v>
      </c>
      <c r="E193" s="16" t="s">
        <v>19</v>
      </c>
      <c r="F193" s="265">
        <v>1755.4000000000001</v>
      </c>
      <c r="G193" s="37"/>
      <c r="H193" s="43"/>
    </row>
    <row r="194" s="2" customFormat="1" ht="16.8" customHeight="1">
      <c r="A194" s="37"/>
      <c r="B194" s="43"/>
      <c r="C194" s="266" t="s">
        <v>1470</v>
      </c>
      <c r="D194" s="37"/>
      <c r="E194" s="37"/>
      <c r="F194" s="37"/>
      <c r="G194" s="37"/>
      <c r="H194" s="43"/>
    </row>
    <row r="195" s="2" customFormat="1" ht="16.8" customHeight="1">
      <c r="A195" s="37"/>
      <c r="B195" s="43"/>
      <c r="C195" s="264" t="s">
        <v>631</v>
      </c>
      <c r="D195" s="264" t="s">
        <v>632</v>
      </c>
      <c r="E195" s="16" t="s">
        <v>291</v>
      </c>
      <c r="F195" s="265">
        <v>1755.4000000000001</v>
      </c>
      <c r="G195" s="37"/>
      <c r="H195" s="43"/>
    </row>
    <row r="196" s="2" customFormat="1" ht="16.8" customHeight="1">
      <c r="A196" s="37"/>
      <c r="B196" s="43"/>
      <c r="C196" s="260" t="s">
        <v>451</v>
      </c>
      <c r="D196" s="261" t="s">
        <v>451</v>
      </c>
      <c r="E196" s="262" t="s">
        <v>19</v>
      </c>
      <c r="F196" s="263">
        <v>3</v>
      </c>
      <c r="G196" s="37"/>
      <c r="H196" s="43"/>
    </row>
    <row r="197" s="2" customFormat="1" ht="16.8" customHeight="1">
      <c r="A197" s="37"/>
      <c r="B197" s="43"/>
      <c r="C197" s="264" t="s">
        <v>19</v>
      </c>
      <c r="D197" s="264" t="s">
        <v>450</v>
      </c>
      <c r="E197" s="16" t="s">
        <v>19</v>
      </c>
      <c r="F197" s="265">
        <v>0</v>
      </c>
      <c r="G197" s="37"/>
      <c r="H197" s="43"/>
    </row>
    <row r="198" s="2" customFormat="1" ht="16.8" customHeight="1">
      <c r="A198" s="37"/>
      <c r="B198" s="43"/>
      <c r="C198" s="264" t="s">
        <v>451</v>
      </c>
      <c r="D198" s="264" t="s">
        <v>452</v>
      </c>
      <c r="E198" s="16" t="s">
        <v>19</v>
      </c>
      <c r="F198" s="265">
        <v>3</v>
      </c>
      <c r="G198" s="37"/>
      <c r="H198" s="43"/>
    </row>
    <row r="199" s="2" customFormat="1" ht="16.8" customHeight="1">
      <c r="A199" s="37"/>
      <c r="B199" s="43"/>
      <c r="C199" s="266" t="s">
        <v>1470</v>
      </c>
      <c r="D199" s="37"/>
      <c r="E199" s="37"/>
      <c r="F199" s="37"/>
      <c r="G199" s="37"/>
      <c r="H199" s="43"/>
    </row>
    <row r="200" s="2" customFormat="1" ht="16.8" customHeight="1">
      <c r="A200" s="37"/>
      <c r="B200" s="43"/>
      <c r="C200" s="264" t="s">
        <v>445</v>
      </c>
      <c r="D200" s="264" t="s">
        <v>446</v>
      </c>
      <c r="E200" s="16" t="s">
        <v>291</v>
      </c>
      <c r="F200" s="265">
        <v>3</v>
      </c>
      <c r="G200" s="37"/>
      <c r="H200" s="43"/>
    </row>
    <row r="201" s="2" customFormat="1" ht="16.8" customHeight="1">
      <c r="A201" s="37"/>
      <c r="B201" s="43"/>
      <c r="C201" s="260" t="s">
        <v>686</v>
      </c>
      <c r="D201" s="261" t="s">
        <v>686</v>
      </c>
      <c r="E201" s="262" t="s">
        <v>19</v>
      </c>
      <c r="F201" s="263">
        <v>2</v>
      </c>
      <c r="G201" s="37"/>
      <c r="H201" s="43"/>
    </row>
    <row r="202" s="2" customFormat="1" ht="16.8" customHeight="1">
      <c r="A202" s="37"/>
      <c r="B202" s="43"/>
      <c r="C202" s="264" t="s">
        <v>19</v>
      </c>
      <c r="D202" s="264" t="s">
        <v>161</v>
      </c>
      <c r="E202" s="16" t="s">
        <v>19</v>
      </c>
      <c r="F202" s="265">
        <v>0</v>
      </c>
      <c r="G202" s="37"/>
      <c r="H202" s="43"/>
    </row>
    <row r="203" s="2" customFormat="1" ht="16.8" customHeight="1">
      <c r="A203" s="37"/>
      <c r="B203" s="43"/>
      <c r="C203" s="264" t="s">
        <v>686</v>
      </c>
      <c r="D203" s="264" t="s">
        <v>687</v>
      </c>
      <c r="E203" s="16" t="s">
        <v>19</v>
      </c>
      <c r="F203" s="265">
        <v>2</v>
      </c>
      <c r="G203" s="37"/>
      <c r="H203" s="43"/>
    </row>
    <row r="204" s="2" customFormat="1" ht="16.8" customHeight="1">
      <c r="A204" s="37"/>
      <c r="B204" s="43"/>
      <c r="C204" s="266" t="s">
        <v>1470</v>
      </c>
      <c r="D204" s="37"/>
      <c r="E204" s="37"/>
      <c r="F204" s="37"/>
      <c r="G204" s="37"/>
      <c r="H204" s="43"/>
    </row>
    <row r="205" s="2" customFormat="1" ht="16.8" customHeight="1">
      <c r="A205" s="37"/>
      <c r="B205" s="43"/>
      <c r="C205" s="264" t="s">
        <v>681</v>
      </c>
      <c r="D205" s="264" t="s">
        <v>682</v>
      </c>
      <c r="E205" s="16" t="s">
        <v>672</v>
      </c>
      <c r="F205" s="265">
        <v>2</v>
      </c>
      <c r="G205" s="37"/>
      <c r="H205" s="43"/>
    </row>
    <row r="206" s="2" customFormat="1" ht="16.8" customHeight="1">
      <c r="A206" s="37"/>
      <c r="B206" s="43"/>
      <c r="C206" s="260" t="s">
        <v>459</v>
      </c>
      <c r="D206" s="261" t="s">
        <v>686</v>
      </c>
      <c r="E206" s="262" t="s">
        <v>19</v>
      </c>
      <c r="F206" s="263">
        <v>0.90000000000000002</v>
      </c>
      <c r="G206" s="37"/>
      <c r="H206" s="43"/>
    </row>
    <row r="207" s="2" customFormat="1" ht="16.8" customHeight="1">
      <c r="A207" s="37"/>
      <c r="B207" s="43"/>
      <c r="C207" s="264" t="s">
        <v>19</v>
      </c>
      <c r="D207" s="264" t="s">
        <v>450</v>
      </c>
      <c r="E207" s="16" t="s">
        <v>19</v>
      </c>
      <c r="F207" s="265">
        <v>0</v>
      </c>
      <c r="G207" s="37"/>
      <c r="H207" s="43"/>
    </row>
    <row r="208" s="2" customFormat="1" ht="16.8" customHeight="1">
      <c r="A208" s="37"/>
      <c r="B208" s="43"/>
      <c r="C208" s="264" t="s">
        <v>459</v>
      </c>
      <c r="D208" s="264" t="s">
        <v>460</v>
      </c>
      <c r="E208" s="16" t="s">
        <v>19</v>
      </c>
      <c r="F208" s="265">
        <v>0.90000000000000002</v>
      </c>
      <c r="G208" s="37"/>
      <c r="H208" s="43"/>
    </row>
    <row r="209" s="2" customFormat="1" ht="16.8" customHeight="1">
      <c r="A209" s="37"/>
      <c r="B209" s="43"/>
      <c r="C209" s="266" t="s">
        <v>1470</v>
      </c>
      <c r="D209" s="37"/>
      <c r="E209" s="37"/>
      <c r="F209" s="37"/>
      <c r="G209" s="37"/>
      <c r="H209" s="43"/>
    </row>
    <row r="210" s="2" customFormat="1" ht="16.8" customHeight="1">
      <c r="A210" s="37"/>
      <c r="B210" s="43"/>
      <c r="C210" s="264" t="s">
        <v>456</v>
      </c>
      <c r="D210" s="264" t="s">
        <v>457</v>
      </c>
      <c r="E210" s="16" t="s">
        <v>284</v>
      </c>
      <c r="F210" s="265">
        <v>0.94499999999999995</v>
      </c>
      <c r="G210" s="37"/>
      <c r="H210" s="43"/>
    </row>
    <row r="211" s="2" customFormat="1" ht="16.8" customHeight="1">
      <c r="A211" s="37"/>
      <c r="B211" s="43"/>
      <c r="C211" s="260" t="s">
        <v>695</v>
      </c>
      <c r="D211" s="261" t="s">
        <v>695</v>
      </c>
      <c r="E211" s="262" t="s">
        <v>19</v>
      </c>
      <c r="F211" s="263">
        <v>9.4700000000000006</v>
      </c>
      <c r="G211" s="37"/>
      <c r="H211" s="43"/>
    </row>
    <row r="212" s="2" customFormat="1" ht="16.8" customHeight="1">
      <c r="A212" s="37"/>
      <c r="B212" s="43"/>
      <c r="C212" s="264" t="s">
        <v>19</v>
      </c>
      <c r="D212" s="264" t="s">
        <v>161</v>
      </c>
      <c r="E212" s="16" t="s">
        <v>19</v>
      </c>
      <c r="F212" s="265">
        <v>0</v>
      </c>
      <c r="G212" s="37"/>
      <c r="H212" s="43"/>
    </row>
    <row r="213" s="2" customFormat="1" ht="16.8" customHeight="1">
      <c r="A213" s="37"/>
      <c r="B213" s="43"/>
      <c r="C213" s="264" t="s">
        <v>695</v>
      </c>
      <c r="D213" s="264" t="s">
        <v>696</v>
      </c>
      <c r="E213" s="16" t="s">
        <v>19</v>
      </c>
      <c r="F213" s="265">
        <v>9.4700000000000006</v>
      </c>
      <c r="G213" s="37"/>
      <c r="H213" s="43"/>
    </row>
    <row r="214" s="2" customFormat="1" ht="16.8" customHeight="1">
      <c r="A214" s="37"/>
      <c r="B214" s="43"/>
      <c r="C214" s="266" t="s">
        <v>1470</v>
      </c>
      <c r="D214" s="37"/>
      <c r="E214" s="37"/>
      <c r="F214" s="37"/>
      <c r="G214" s="37"/>
      <c r="H214" s="43"/>
    </row>
    <row r="215" s="2" customFormat="1" ht="16.8" customHeight="1">
      <c r="A215" s="37"/>
      <c r="B215" s="43"/>
      <c r="C215" s="264" t="s">
        <v>690</v>
      </c>
      <c r="D215" s="264" t="s">
        <v>691</v>
      </c>
      <c r="E215" s="16" t="s">
        <v>281</v>
      </c>
      <c r="F215" s="265">
        <v>9.4700000000000006</v>
      </c>
      <c r="G215" s="37"/>
      <c r="H215" s="43"/>
    </row>
    <row r="216" s="2" customFormat="1" ht="16.8" customHeight="1">
      <c r="A216" s="37"/>
      <c r="B216" s="43"/>
      <c r="C216" s="260" t="s">
        <v>709</v>
      </c>
      <c r="D216" s="261" t="s">
        <v>709</v>
      </c>
      <c r="E216" s="262" t="s">
        <v>19</v>
      </c>
      <c r="F216" s="263">
        <v>4.2619999999999996</v>
      </c>
      <c r="G216" s="37"/>
      <c r="H216" s="43"/>
    </row>
    <row r="217" s="2" customFormat="1" ht="16.8" customHeight="1">
      <c r="A217" s="37"/>
      <c r="B217" s="43"/>
      <c r="C217" s="264" t="s">
        <v>19</v>
      </c>
      <c r="D217" s="264" t="s">
        <v>161</v>
      </c>
      <c r="E217" s="16" t="s">
        <v>19</v>
      </c>
      <c r="F217" s="265">
        <v>0</v>
      </c>
      <c r="G217" s="37"/>
      <c r="H217" s="43"/>
    </row>
    <row r="218" s="2" customFormat="1" ht="16.8" customHeight="1">
      <c r="A218" s="37"/>
      <c r="B218" s="43"/>
      <c r="C218" s="264" t="s">
        <v>709</v>
      </c>
      <c r="D218" s="264" t="s">
        <v>710</v>
      </c>
      <c r="E218" s="16" t="s">
        <v>19</v>
      </c>
      <c r="F218" s="265">
        <v>4.2619999999999996</v>
      </c>
      <c r="G218" s="37"/>
      <c r="H218" s="43"/>
    </row>
    <row r="219" s="2" customFormat="1" ht="16.8" customHeight="1">
      <c r="A219" s="37"/>
      <c r="B219" s="43"/>
      <c r="C219" s="266" t="s">
        <v>1470</v>
      </c>
      <c r="D219" s="37"/>
      <c r="E219" s="37"/>
      <c r="F219" s="37"/>
      <c r="G219" s="37"/>
      <c r="H219" s="43"/>
    </row>
    <row r="220" s="2" customFormat="1" ht="16.8" customHeight="1">
      <c r="A220" s="37"/>
      <c r="B220" s="43"/>
      <c r="C220" s="264" t="s">
        <v>704</v>
      </c>
      <c r="D220" s="264" t="s">
        <v>705</v>
      </c>
      <c r="E220" s="16" t="s">
        <v>178</v>
      </c>
      <c r="F220" s="265">
        <v>4.2619999999999996</v>
      </c>
      <c r="G220" s="37"/>
      <c r="H220" s="43"/>
    </row>
    <row r="221" s="2" customFormat="1" ht="16.8" customHeight="1">
      <c r="A221" s="37"/>
      <c r="B221" s="43"/>
      <c r="C221" s="260" t="s">
        <v>719</v>
      </c>
      <c r="D221" s="261" t="s">
        <v>719</v>
      </c>
      <c r="E221" s="262" t="s">
        <v>19</v>
      </c>
      <c r="F221" s="263">
        <v>10.6</v>
      </c>
      <c r="G221" s="37"/>
      <c r="H221" s="43"/>
    </row>
    <row r="222" s="2" customFormat="1" ht="16.8" customHeight="1">
      <c r="A222" s="37"/>
      <c r="B222" s="43"/>
      <c r="C222" s="264" t="s">
        <v>19</v>
      </c>
      <c r="D222" s="264" t="s">
        <v>161</v>
      </c>
      <c r="E222" s="16" t="s">
        <v>19</v>
      </c>
      <c r="F222" s="265">
        <v>0</v>
      </c>
      <c r="G222" s="37"/>
      <c r="H222" s="43"/>
    </row>
    <row r="223" s="2" customFormat="1" ht="16.8" customHeight="1">
      <c r="A223" s="37"/>
      <c r="B223" s="43"/>
      <c r="C223" s="264" t="s">
        <v>719</v>
      </c>
      <c r="D223" s="264" t="s">
        <v>720</v>
      </c>
      <c r="E223" s="16" t="s">
        <v>19</v>
      </c>
      <c r="F223" s="265">
        <v>10.6</v>
      </c>
      <c r="G223" s="37"/>
      <c r="H223" s="43"/>
    </row>
    <row r="224" s="2" customFormat="1" ht="16.8" customHeight="1">
      <c r="A224" s="37"/>
      <c r="B224" s="43"/>
      <c r="C224" s="266" t="s">
        <v>1470</v>
      </c>
      <c r="D224" s="37"/>
      <c r="E224" s="37"/>
      <c r="F224" s="37"/>
      <c r="G224" s="37"/>
      <c r="H224" s="43"/>
    </row>
    <row r="225" s="2" customFormat="1" ht="16.8" customHeight="1">
      <c r="A225" s="37"/>
      <c r="B225" s="43"/>
      <c r="C225" s="264" t="s">
        <v>714</v>
      </c>
      <c r="D225" s="264" t="s">
        <v>715</v>
      </c>
      <c r="E225" s="16" t="s">
        <v>281</v>
      </c>
      <c r="F225" s="265">
        <v>10.6</v>
      </c>
      <c r="G225" s="37"/>
      <c r="H225" s="43"/>
    </row>
    <row r="226" s="2" customFormat="1" ht="16.8" customHeight="1">
      <c r="A226" s="37"/>
      <c r="B226" s="43"/>
      <c r="C226" s="260" t="s">
        <v>206</v>
      </c>
      <c r="D226" s="261" t="s">
        <v>206</v>
      </c>
      <c r="E226" s="262" t="s">
        <v>19</v>
      </c>
      <c r="F226" s="263">
        <v>974.95000000000005</v>
      </c>
      <c r="G226" s="37"/>
      <c r="H226" s="43"/>
    </row>
    <row r="227" s="2" customFormat="1" ht="16.8" customHeight="1">
      <c r="A227" s="37"/>
      <c r="B227" s="43"/>
      <c r="C227" s="264" t="s">
        <v>19</v>
      </c>
      <c r="D227" s="264" t="s">
        <v>161</v>
      </c>
      <c r="E227" s="16" t="s">
        <v>19</v>
      </c>
      <c r="F227" s="265">
        <v>0</v>
      </c>
      <c r="G227" s="37"/>
      <c r="H227" s="43"/>
    </row>
    <row r="228" s="2" customFormat="1" ht="16.8" customHeight="1">
      <c r="A228" s="37"/>
      <c r="B228" s="43"/>
      <c r="C228" s="264" t="s">
        <v>206</v>
      </c>
      <c r="D228" s="264" t="s">
        <v>207</v>
      </c>
      <c r="E228" s="16" t="s">
        <v>19</v>
      </c>
      <c r="F228" s="265">
        <v>974.95000000000005</v>
      </c>
      <c r="G228" s="37"/>
      <c r="H228" s="43"/>
    </row>
    <row r="229" s="2" customFormat="1" ht="16.8" customHeight="1">
      <c r="A229" s="37"/>
      <c r="B229" s="43"/>
      <c r="C229" s="266" t="s">
        <v>1470</v>
      </c>
      <c r="D229" s="37"/>
      <c r="E229" s="37"/>
      <c r="F229" s="37"/>
      <c r="G229" s="37"/>
      <c r="H229" s="43"/>
    </row>
    <row r="230" s="2" customFormat="1" ht="16.8" customHeight="1">
      <c r="A230" s="37"/>
      <c r="B230" s="43"/>
      <c r="C230" s="264" t="s">
        <v>200</v>
      </c>
      <c r="D230" s="264" t="s">
        <v>201</v>
      </c>
      <c r="E230" s="16" t="s">
        <v>202</v>
      </c>
      <c r="F230" s="265">
        <v>974.95000000000005</v>
      </c>
      <c r="G230" s="37"/>
      <c r="H230" s="43"/>
    </row>
    <row r="231" s="2" customFormat="1" ht="16.8" customHeight="1">
      <c r="A231" s="37"/>
      <c r="B231" s="43"/>
      <c r="C231" s="260" t="s">
        <v>729</v>
      </c>
      <c r="D231" s="261" t="s">
        <v>729</v>
      </c>
      <c r="E231" s="262" t="s">
        <v>19</v>
      </c>
      <c r="F231" s="263">
        <v>9</v>
      </c>
      <c r="G231" s="37"/>
      <c r="H231" s="43"/>
    </row>
    <row r="232" s="2" customFormat="1" ht="16.8" customHeight="1">
      <c r="A232" s="37"/>
      <c r="B232" s="43"/>
      <c r="C232" s="264" t="s">
        <v>19</v>
      </c>
      <c r="D232" s="264" t="s">
        <v>161</v>
      </c>
      <c r="E232" s="16" t="s">
        <v>19</v>
      </c>
      <c r="F232" s="265">
        <v>0</v>
      </c>
      <c r="G232" s="37"/>
      <c r="H232" s="43"/>
    </row>
    <row r="233" s="2" customFormat="1" ht="16.8" customHeight="1">
      <c r="A233" s="37"/>
      <c r="B233" s="43"/>
      <c r="C233" s="264" t="s">
        <v>729</v>
      </c>
      <c r="D233" s="264" t="s">
        <v>730</v>
      </c>
      <c r="E233" s="16" t="s">
        <v>19</v>
      </c>
      <c r="F233" s="265">
        <v>9</v>
      </c>
      <c r="G233" s="37"/>
      <c r="H233" s="43"/>
    </row>
    <row r="234" s="2" customFormat="1" ht="16.8" customHeight="1">
      <c r="A234" s="37"/>
      <c r="B234" s="43"/>
      <c r="C234" s="266" t="s">
        <v>1470</v>
      </c>
      <c r="D234" s="37"/>
      <c r="E234" s="37"/>
      <c r="F234" s="37"/>
      <c r="G234" s="37"/>
      <c r="H234" s="43"/>
    </row>
    <row r="235" s="2" customFormat="1" ht="16.8" customHeight="1">
      <c r="A235" s="37"/>
      <c r="B235" s="43"/>
      <c r="C235" s="264" t="s">
        <v>724</v>
      </c>
      <c r="D235" s="264" t="s">
        <v>725</v>
      </c>
      <c r="E235" s="16" t="s">
        <v>281</v>
      </c>
      <c r="F235" s="265">
        <v>9</v>
      </c>
      <c r="G235" s="37"/>
      <c r="H235" s="43"/>
    </row>
    <row r="236" s="2" customFormat="1" ht="16.8" customHeight="1">
      <c r="A236" s="37"/>
      <c r="B236" s="43"/>
      <c r="C236" s="260" t="s">
        <v>741</v>
      </c>
      <c r="D236" s="261" t="s">
        <v>741</v>
      </c>
      <c r="E236" s="262" t="s">
        <v>19</v>
      </c>
      <c r="F236" s="263">
        <v>8.8200000000000003</v>
      </c>
      <c r="G236" s="37"/>
      <c r="H236" s="43"/>
    </row>
    <row r="237" s="2" customFormat="1" ht="16.8" customHeight="1">
      <c r="A237" s="37"/>
      <c r="B237" s="43"/>
      <c r="C237" s="264" t="s">
        <v>19</v>
      </c>
      <c r="D237" s="264" t="s">
        <v>161</v>
      </c>
      <c r="E237" s="16" t="s">
        <v>19</v>
      </c>
      <c r="F237" s="265">
        <v>0</v>
      </c>
      <c r="G237" s="37"/>
      <c r="H237" s="43"/>
    </row>
    <row r="238" s="2" customFormat="1" ht="16.8" customHeight="1">
      <c r="A238" s="37"/>
      <c r="B238" s="43"/>
      <c r="C238" s="264" t="s">
        <v>741</v>
      </c>
      <c r="D238" s="264" t="s">
        <v>742</v>
      </c>
      <c r="E238" s="16" t="s">
        <v>19</v>
      </c>
      <c r="F238" s="265">
        <v>8.8200000000000003</v>
      </c>
      <c r="G238" s="37"/>
      <c r="H238" s="43"/>
    </row>
    <row r="239" s="2" customFormat="1" ht="16.8" customHeight="1">
      <c r="A239" s="37"/>
      <c r="B239" s="43"/>
      <c r="C239" s="266" t="s">
        <v>1470</v>
      </c>
      <c r="D239" s="37"/>
      <c r="E239" s="37"/>
      <c r="F239" s="37"/>
      <c r="G239" s="37"/>
      <c r="H239" s="43"/>
    </row>
    <row r="240" s="2" customFormat="1" ht="16.8" customHeight="1">
      <c r="A240" s="37"/>
      <c r="B240" s="43"/>
      <c r="C240" s="264" t="s">
        <v>736</v>
      </c>
      <c r="D240" s="264" t="s">
        <v>737</v>
      </c>
      <c r="E240" s="16" t="s">
        <v>284</v>
      </c>
      <c r="F240" s="265">
        <v>8.8200000000000003</v>
      </c>
      <c r="G240" s="37"/>
      <c r="H240" s="43"/>
    </row>
    <row r="241" s="2" customFormat="1" ht="16.8" customHeight="1">
      <c r="A241" s="37"/>
      <c r="B241" s="43"/>
      <c r="C241" s="260" t="s">
        <v>751</v>
      </c>
      <c r="D241" s="261" t="s">
        <v>751</v>
      </c>
      <c r="E241" s="262" t="s">
        <v>19</v>
      </c>
      <c r="F241" s="263">
        <v>8.8200000000000003</v>
      </c>
      <c r="G241" s="37"/>
      <c r="H241" s="43"/>
    </row>
    <row r="242" s="2" customFormat="1" ht="16.8" customHeight="1">
      <c r="A242" s="37"/>
      <c r="B242" s="43"/>
      <c r="C242" s="264" t="s">
        <v>751</v>
      </c>
      <c r="D242" s="264" t="s">
        <v>752</v>
      </c>
      <c r="E242" s="16" t="s">
        <v>19</v>
      </c>
      <c r="F242" s="265">
        <v>8.8200000000000003</v>
      </c>
      <c r="G242" s="37"/>
      <c r="H242" s="43"/>
    </row>
    <row r="243" s="2" customFormat="1" ht="16.8" customHeight="1">
      <c r="A243" s="37"/>
      <c r="B243" s="43"/>
      <c r="C243" s="266" t="s">
        <v>1470</v>
      </c>
      <c r="D243" s="37"/>
      <c r="E243" s="37"/>
      <c r="F243" s="37"/>
      <c r="G243" s="37"/>
      <c r="H243" s="43"/>
    </row>
    <row r="244" s="2" customFormat="1" ht="16.8" customHeight="1">
      <c r="A244" s="37"/>
      <c r="B244" s="43"/>
      <c r="C244" s="264" t="s">
        <v>746</v>
      </c>
      <c r="D244" s="264" t="s">
        <v>747</v>
      </c>
      <c r="E244" s="16" t="s">
        <v>311</v>
      </c>
      <c r="F244" s="265">
        <v>8.8200000000000003</v>
      </c>
      <c r="G244" s="37"/>
      <c r="H244" s="43"/>
    </row>
    <row r="245" s="2" customFormat="1" ht="16.8" customHeight="1">
      <c r="A245" s="37"/>
      <c r="B245" s="43"/>
      <c r="C245" s="260" t="s">
        <v>761</v>
      </c>
      <c r="D245" s="261" t="s">
        <v>761</v>
      </c>
      <c r="E245" s="262" t="s">
        <v>19</v>
      </c>
      <c r="F245" s="263">
        <v>8.8200000000000003</v>
      </c>
      <c r="G245" s="37"/>
      <c r="H245" s="43"/>
    </row>
    <row r="246" s="2" customFormat="1" ht="16.8" customHeight="1">
      <c r="A246" s="37"/>
      <c r="B246" s="43"/>
      <c r="C246" s="264" t="s">
        <v>761</v>
      </c>
      <c r="D246" s="264" t="s">
        <v>752</v>
      </c>
      <c r="E246" s="16" t="s">
        <v>19</v>
      </c>
      <c r="F246" s="265">
        <v>8.8200000000000003</v>
      </c>
      <c r="G246" s="37"/>
      <c r="H246" s="43"/>
    </row>
    <row r="247" s="2" customFormat="1" ht="16.8" customHeight="1">
      <c r="A247" s="37"/>
      <c r="B247" s="43"/>
      <c r="C247" s="266" t="s">
        <v>1470</v>
      </c>
      <c r="D247" s="37"/>
      <c r="E247" s="37"/>
      <c r="F247" s="37"/>
      <c r="G247" s="37"/>
      <c r="H247" s="43"/>
    </row>
    <row r="248" s="2" customFormat="1" ht="16.8" customHeight="1">
      <c r="A248" s="37"/>
      <c r="B248" s="43"/>
      <c r="C248" s="264" t="s">
        <v>756</v>
      </c>
      <c r="D248" s="264" t="s">
        <v>757</v>
      </c>
      <c r="E248" s="16" t="s">
        <v>284</v>
      </c>
      <c r="F248" s="265">
        <v>8.8200000000000003</v>
      </c>
      <c r="G248" s="37"/>
      <c r="H248" s="43"/>
    </row>
    <row r="249" s="2" customFormat="1" ht="16.8" customHeight="1">
      <c r="A249" s="37"/>
      <c r="B249" s="43"/>
      <c r="C249" s="260" t="s">
        <v>770</v>
      </c>
      <c r="D249" s="261" t="s">
        <v>770</v>
      </c>
      <c r="E249" s="262" t="s">
        <v>19</v>
      </c>
      <c r="F249" s="263">
        <v>149.94</v>
      </c>
      <c r="G249" s="37"/>
      <c r="H249" s="43"/>
    </row>
    <row r="250" s="2" customFormat="1" ht="16.8" customHeight="1">
      <c r="A250" s="37"/>
      <c r="B250" s="43"/>
      <c r="C250" s="264" t="s">
        <v>770</v>
      </c>
      <c r="D250" s="264" t="s">
        <v>771</v>
      </c>
      <c r="E250" s="16" t="s">
        <v>19</v>
      </c>
      <c r="F250" s="265">
        <v>149.94</v>
      </c>
      <c r="G250" s="37"/>
      <c r="H250" s="43"/>
    </row>
    <row r="251" s="2" customFormat="1" ht="16.8" customHeight="1">
      <c r="A251" s="37"/>
      <c r="B251" s="43"/>
      <c r="C251" s="266" t="s">
        <v>1470</v>
      </c>
      <c r="D251" s="37"/>
      <c r="E251" s="37"/>
      <c r="F251" s="37"/>
      <c r="G251" s="37"/>
      <c r="H251" s="43"/>
    </row>
    <row r="252" s="2" customFormat="1" ht="16.8" customHeight="1">
      <c r="A252" s="37"/>
      <c r="B252" s="43"/>
      <c r="C252" s="264" t="s">
        <v>765</v>
      </c>
      <c r="D252" s="264" t="s">
        <v>766</v>
      </c>
      <c r="E252" s="16" t="s">
        <v>284</v>
      </c>
      <c r="F252" s="265">
        <v>149.94</v>
      </c>
      <c r="G252" s="37"/>
      <c r="H252" s="43"/>
    </row>
    <row r="253" s="2" customFormat="1" ht="16.8" customHeight="1">
      <c r="A253" s="37"/>
      <c r="B253" s="43"/>
      <c r="C253" s="260" t="s">
        <v>837</v>
      </c>
      <c r="D253" s="261" t="s">
        <v>837</v>
      </c>
      <c r="E253" s="262" t="s">
        <v>19</v>
      </c>
      <c r="F253" s="263">
        <v>351.70499999999998</v>
      </c>
      <c r="G253" s="37"/>
      <c r="H253" s="43"/>
    </row>
    <row r="254" s="2" customFormat="1" ht="16.8" customHeight="1">
      <c r="A254" s="37"/>
      <c r="B254" s="43"/>
      <c r="C254" s="264" t="s">
        <v>837</v>
      </c>
      <c r="D254" s="264" t="s">
        <v>1471</v>
      </c>
      <c r="E254" s="16" t="s">
        <v>19</v>
      </c>
      <c r="F254" s="265">
        <v>351.70499999999998</v>
      </c>
      <c r="G254" s="37"/>
      <c r="H254" s="43"/>
    </row>
    <row r="255" s="2" customFormat="1" ht="16.8" customHeight="1">
      <c r="A255" s="37"/>
      <c r="B255" s="43"/>
      <c r="C255" s="260" t="s">
        <v>841</v>
      </c>
      <c r="D255" s="261" t="s">
        <v>841</v>
      </c>
      <c r="E255" s="262" t="s">
        <v>19</v>
      </c>
      <c r="F255" s="263">
        <v>966.16999999999996</v>
      </c>
      <c r="G255" s="37"/>
      <c r="H255" s="43"/>
    </row>
    <row r="256" s="2" customFormat="1" ht="16.8" customHeight="1">
      <c r="A256" s="37"/>
      <c r="B256" s="43"/>
      <c r="C256" s="264" t="s">
        <v>841</v>
      </c>
      <c r="D256" s="264" t="s">
        <v>1472</v>
      </c>
      <c r="E256" s="16" t="s">
        <v>19</v>
      </c>
      <c r="F256" s="265">
        <v>966.16999999999996</v>
      </c>
      <c r="G256" s="37"/>
      <c r="H256" s="43"/>
    </row>
    <row r="257" s="2" customFormat="1" ht="16.8" customHeight="1">
      <c r="A257" s="37"/>
      <c r="B257" s="43"/>
      <c r="C257" s="260" t="s">
        <v>234</v>
      </c>
      <c r="D257" s="261" t="s">
        <v>234</v>
      </c>
      <c r="E257" s="262" t="s">
        <v>19</v>
      </c>
      <c r="F257" s="263">
        <v>128.46000000000001</v>
      </c>
      <c r="G257" s="37"/>
      <c r="H257" s="43"/>
    </row>
    <row r="258" s="2" customFormat="1" ht="16.8" customHeight="1">
      <c r="A258" s="37"/>
      <c r="B258" s="43"/>
      <c r="C258" s="264" t="s">
        <v>19</v>
      </c>
      <c r="D258" s="264" t="s">
        <v>161</v>
      </c>
      <c r="E258" s="16" t="s">
        <v>19</v>
      </c>
      <c r="F258" s="265">
        <v>0</v>
      </c>
      <c r="G258" s="37"/>
      <c r="H258" s="43"/>
    </row>
    <row r="259" s="2" customFormat="1" ht="16.8" customHeight="1">
      <c r="A259" s="37"/>
      <c r="B259" s="43"/>
      <c r="C259" s="264" t="s">
        <v>234</v>
      </c>
      <c r="D259" s="264" t="s">
        <v>235</v>
      </c>
      <c r="E259" s="16" t="s">
        <v>19</v>
      </c>
      <c r="F259" s="265">
        <v>128.46000000000001</v>
      </c>
      <c r="G259" s="37"/>
      <c r="H259" s="43"/>
    </row>
    <row r="260" s="2" customFormat="1" ht="16.8" customHeight="1">
      <c r="A260" s="37"/>
      <c r="B260" s="43"/>
      <c r="C260" s="266" t="s">
        <v>1470</v>
      </c>
      <c r="D260" s="37"/>
      <c r="E260" s="37"/>
      <c r="F260" s="37"/>
      <c r="G260" s="37"/>
      <c r="H260" s="43"/>
    </row>
    <row r="261" s="2" customFormat="1" ht="16.8" customHeight="1">
      <c r="A261" s="37"/>
      <c r="B261" s="43"/>
      <c r="C261" s="264" t="s">
        <v>229</v>
      </c>
      <c r="D261" s="264" t="s">
        <v>230</v>
      </c>
      <c r="E261" s="16" t="s">
        <v>202</v>
      </c>
      <c r="F261" s="265">
        <v>185.65000000000001</v>
      </c>
      <c r="G261" s="37"/>
      <c r="H261" s="43"/>
    </row>
    <row r="262" s="2" customFormat="1" ht="16.8" customHeight="1">
      <c r="A262" s="37"/>
      <c r="B262" s="43"/>
      <c r="C262" s="260" t="s">
        <v>245</v>
      </c>
      <c r="D262" s="261" t="s">
        <v>245</v>
      </c>
      <c r="E262" s="262" t="s">
        <v>19</v>
      </c>
      <c r="F262" s="263">
        <v>966.16999999999996</v>
      </c>
      <c r="G262" s="37"/>
      <c r="H262" s="43"/>
    </row>
    <row r="263" s="2" customFormat="1" ht="16.8" customHeight="1">
      <c r="A263" s="37"/>
      <c r="B263" s="43"/>
      <c r="C263" s="264" t="s">
        <v>19</v>
      </c>
      <c r="D263" s="264" t="s">
        <v>161</v>
      </c>
      <c r="E263" s="16" t="s">
        <v>19</v>
      </c>
      <c r="F263" s="265">
        <v>0</v>
      </c>
      <c r="G263" s="37"/>
      <c r="H263" s="43"/>
    </row>
    <row r="264" s="2" customFormat="1" ht="16.8" customHeight="1">
      <c r="A264" s="37"/>
      <c r="B264" s="43"/>
      <c r="C264" s="264" t="s">
        <v>245</v>
      </c>
      <c r="D264" s="264" t="s">
        <v>246</v>
      </c>
      <c r="E264" s="16" t="s">
        <v>19</v>
      </c>
      <c r="F264" s="265">
        <v>966.16999999999996</v>
      </c>
      <c r="G264" s="37"/>
      <c r="H264" s="43"/>
    </row>
    <row r="265" s="2" customFormat="1" ht="16.8" customHeight="1">
      <c r="A265" s="37"/>
      <c r="B265" s="43"/>
      <c r="C265" s="266" t="s">
        <v>1470</v>
      </c>
      <c r="D265" s="37"/>
      <c r="E265" s="37"/>
      <c r="F265" s="37"/>
      <c r="G265" s="37"/>
      <c r="H265" s="43"/>
    </row>
    <row r="266" s="2" customFormat="1" ht="16.8" customHeight="1">
      <c r="A266" s="37"/>
      <c r="B266" s="43"/>
      <c r="C266" s="264" t="s">
        <v>240</v>
      </c>
      <c r="D266" s="264" t="s">
        <v>241</v>
      </c>
      <c r="E266" s="16" t="s">
        <v>202</v>
      </c>
      <c r="F266" s="265">
        <v>966.16999999999996</v>
      </c>
      <c r="G266" s="37"/>
      <c r="H266" s="43"/>
    </row>
    <row r="267" s="2" customFormat="1" ht="16.8" customHeight="1">
      <c r="A267" s="37"/>
      <c r="B267" s="43"/>
      <c r="C267" s="260" t="s">
        <v>164</v>
      </c>
      <c r="D267" s="261" t="s">
        <v>164</v>
      </c>
      <c r="E267" s="262" t="s">
        <v>19</v>
      </c>
      <c r="F267" s="263">
        <v>100</v>
      </c>
      <c r="G267" s="37"/>
      <c r="H267" s="43"/>
    </row>
    <row r="268" s="2" customFormat="1" ht="16.8" customHeight="1">
      <c r="A268" s="37"/>
      <c r="B268" s="43"/>
      <c r="C268" s="264" t="s">
        <v>164</v>
      </c>
      <c r="D268" s="264" t="s">
        <v>165</v>
      </c>
      <c r="E268" s="16" t="s">
        <v>19</v>
      </c>
      <c r="F268" s="265">
        <v>100</v>
      </c>
      <c r="G268" s="37"/>
      <c r="H268" s="43"/>
    </row>
    <row r="269" s="2" customFormat="1" ht="16.8" customHeight="1">
      <c r="A269" s="37"/>
      <c r="B269" s="43"/>
      <c r="C269" s="260" t="s">
        <v>257</v>
      </c>
      <c r="D269" s="261" t="s">
        <v>257</v>
      </c>
      <c r="E269" s="262" t="s">
        <v>19</v>
      </c>
      <c r="F269" s="263">
        <v>7729.3599999999997</v>
      </c>
      <c r="G269" s="37"/>
      <c r="H269" s="43"/>
    </row>
    <row r="270" s="2" customFormat="1" ht="16.8" customHeight="1">
      <c r="A270" s="37"/>
      <c r="B270" s="43"/>
      <c r="C270" s="264" t="s">
        <v>257</v>
      </c>
      <c r="D270" s="264" t="s">
        <v>258</v>
      </c>
      <c r="E270" s="16" t="s">
        <v>19</v>
      </c>
      <c r="F270" s="265">
        <v>7729.3599999999997</v>
      </c>
      <c r="G270" s="37"/>
      <c r="H270" s="43"/>
    </row>
    <row r="271" s="2" customFormat="1" ht="16.8" customHeight="1">
      <c r="A271" s="37"/>
      <c r="B271" s="43"/>
      <c r="C271" s="260" t="s">
        <v>109</v>
      </c>
      <c r="D271" s="261" t="s">
        <v>109</v>
      </c>
      <c r="E271" s="262" t="s">
        <v>19</v>
      </c>
      <c r="F271" s="263">
        <v>44.600000000000001</v>
      </c>
      <c r="G271" s="37"/>
      <c r="H271" s="43"/>
    </row>
    <row r="272" s="2" customFormat="1" ht="16.8" customHeight="1">
      <c r="A272" s="37"/>
      <c r="B272" s="43"/>
      <c r="C272" s="264" t="s">
        <v>109</v>
      </c>
      <c r="D272" s="264" t="s">
        <v>267</v>
      </c>
      <c r="E272" s="16" t="s">
        <v>19</v>
      </c>
      <c r="F272" s="265">
        <v>44.600000000000001</v>
      </c>
      <c r="G272" s="37"/>
      <c r="H272" s="43"/>
    </row>
    <row r="273" s="2" customFormat="1" ht="16.8" customHeight="1">
      <c r="A273" s="37"/>
      <c r="B273" s="43"/>
      <c r="C273" s="266" t="s">
        <v>1470</v>
      </c>
      <c r="D273" s="37"/>
      <c r="E273" s="37"/>
      <c r="F273" s="37"/>
      <c r="G273" s="37"/>
      <c r="H273" s="43"/>
    </row>
    <row r="274" s="2" customFormat="1" ht="16.8" customHeight="1">
      <c r="A274" s="37"/>
      <c r="B274" s="43"/>
      <c r="C274" s="264" t="s">
        <v>260</v>
      </c>
      <c r="D274" s="264" t="s">
        <v>261</v>
      </c>
      <c r="E274" s="16" t="s">
        <v>202</v>
      </c>
      <c r="F274" s="265">
        <v>173.06</v>
      </c>
      <c r="G274" s="37"/>
      <c r="H274" s="43"/>
    </row>
    <row r="275" s="2" customFormat="1" ht="16.8" customHeight="1">
      <c r="A275" s="37"/>
      <c r="B275" s="43"/>
      <c r="C275" s="260" t="s">
        <v>112</v>
      </c>
      <c r="D275" s="261" t="s">
        <v>112</v>
      </c>
      <c r="E275" s="262" t="s">
        <v>19</v>
      </c>
      <c r="F275" s="263">
        <v>128.46000000000001</v>
      </c>
      <c r="G275" s="37"/>
      <c r="H275" s="43"/>
    </row>
    <row r="276" s="2" customFormat="1" ht="16.8" customHeight="1">
      <c r="A276" s="37"/>
      <c r="B276" s="43"/>
      <c r="C276" s="264" t="s">
        <v>112</v>
      </c>
      <c r="D276" s="264" t="s">
        <v>277</v>
      </c>
      <c r="E276" s="16" t="s">
        <v>19</v>
      </c>
      <c r="F276" s="265">
        <v>128.46000000000001</v>
      </c>
      <c r="G276" s="37"/>
      <c r="H276" s="43"/>
    </row>
    <row r="277" s="2" customFormat="1" ht="16.8" customHeight="1">
      <c r="A277" s="37"/>
      <c r="B277" s="43"/>
      <c r="C277" s="266" t="s">
        <v>1470</v>
      </c>
      <c r="D277" s="37"/>
      <c r="E277" s="37"/>
      <c r="F277" s="37"/>
      <c r="G277" s="37"/>
      <c r="H277" s="43"/>
    </row>
    <row r="278" s="2" customFormat="1" ht="16.8" customHeight="1">
      <c r="A278" s="37"/>
      <c r="B278" s="43"/>
      <c r="C278" s="264" t="s">
        <v>271</v>
      </c>
      <c r="D278" s="264" t="s">
        <v>272</v>
      </c>
      <c r="E278" s="16" t="s">
        <v>202</v>
      </c>
      <c r="F278" s="265">
        <v>214.06</v>
      </c>
      <c r="G278" s="37"/>
      <c r="H278" s="43"/>
    </row>
    <row r="279" s="2" customFormat="1" ht="16.8" customHeight="1">
      <c r="A279" s="37"/>
      <c r="B279" s="43"/>
      <c r="C279" s="260" t="s">
        <v>287</v>
      </c>
      <c r="D279" s="261" t="s">
        <v>287</v>
      </c>
      <c r="E279" s="262" t="s">
        <v>19</v>
      </c>
      <c r="F279" s="263">
        <v>263.87</v>
      </c>
      <c r="G279" s="37"/>
      <c r="H279" s="43"/>
    </row>
    <row r="280" s="2" customFormat="1" ht="16.8" customHeight="1">
      <c r="A280" s="37"/>
      <c r="B280" s="43"/>
      <c r="C280" s="264" t="s">
        <v>287</v>
      </c>
      <c r="D280" s="264" t="s">
        <v>288</v>
      </c>
      <c r="E280" s="16" t="s">
        <v>19</v>
      </c>
      <c r="F280" s="265">
        <v>263.87</v>
      </c>
      <c r="G280" s="37"/>
      <c r="H280" s="43"/>
    </row>
    <row r="281" s="2" customFormat="1" ht="16.8" customHeight="1">
      <c r="A281" s="37"/>
      <c r="B281" s="43"/>
      <c r="C281" s="260" t="s">
        <v>296</v>
      </c>
      <c r="D281" s="261" t="s">
        <v>296</v>
      </c>
      <c r="E281" s="262" t="s">
        <v>19</v>
      </c>
      <c r="F281" s="263">
        <v>601</v>
      </c>
      <c r="G281" s="37"/>
      <c r="H281" s="43"/>
    </row>
    <row r="282" s="2" customFormat="1" ht="16.8" customHeight="1">
      <c r="A282" s="37"/>
      <c r="B282" s="43"/>
      <c r="C282" s="264" t="s">
        <v>296</v>
      </c>
      <c r="D282" s="264" t="s">
        <v>297</v>
      </c>
      <c r="E282" s="16" t="s">
        <v>19</v>
      </c>
      <c r="F282" s="265">
        <v>601</v>
      </c>
      <c r="G282" s="37"/>
      <c r="H282" s="43"/>
    </row>
    <row r="283" s="2" customFormat="1" ht="16.8" customHeight="1">
      <c r="A283" s="37"/>
      <c r="B283" s="43"/>
      <c r="C283" s="260" t="s">
        <v>306</v>
      </c>
      <c r="D283" s="261" t="s">
        <v>306</v>
      </c>
      <c r="E283" s="262" t="s">
        <v>19</v>
      </c>
      <c r="F283" s="263">
        <v>1073.77</v>
      </c>
      <c r="G283" s="37"/>
      <c r="H283" s="43"/>
    </row>
    <row r="284" s="2" customFormat="1" ht="16.8" customHeight="1">
      <c r="A284" s="37"/>
      <c r="B284" s="43"/>
      <c r="C284" s="264" t="s">
        <v>306</v>
      </c>
      <c r="D284" s="264" t="s">
        <v>307</v>
      </c>
      <c r="E284" s="16" t="s">
        <v>19</v>
      </c>
      <c r="F284" s="265">
        <v>1073.77</v>
      </c>
      <c r="G284" s="37"/>
      <c r="H284" s="43"/>
    </row>
    <row r="285" s="2" customFormat="1" ht="16.8" customHeight="1">
      <c r="A285" s="37"/>
      <c r="B285" s="43"/>
      <c r="C285" s="260" t="s">
        <v>318</v>
      </c>
      <c r="D285" s="261" t="s">
        <v>318</v>
      </c>
      <c r="E285" s="262" t="s">
        <v>19</v>
      </c>
      <c r="F285" s="263">
        <v>1613.5039999999999</v>
      </c>
      <c r="G285" s="37"/>
      <c r="H285" s="43"/>
    </row>
    <row r="286" s="2" customFormat="1" ht="16.8" customHeight="1">
      <c r="A286" s="37"/>
      <c r="B286" s="43"/>
      <c r="C286" s="264" t="s">
        <v>318</v>
      </c>
      <c r="D286" s="264" t="s">
        <v>319</v>
      </c>
      <c r="E286" s="16" t="s">
        <v>19</v>
      </c>
      <c r="F286" s="265">
        <v>1613.5039999999999</v>
      </c>
      <c r="G286" s="37"/>
      <c r="H286" s="43"/>
    </row>
    <row r="287" s="2" customFormat="1" ht="16.8" customHeight="1">
      <c r="A287" s="37"/>
      <c r="B287" s="43"/>
      <c r="C287" s="260" t="s">
        <v>342</v>
      </c>
      <c r="D287" s="261" t="s">
        <v>342</v>
      </c>
      <c r="E287" s="262" t="s">
        <v>19</v>
      </c>
      <c r="F287" s="263">
        <v>1423.9000000000001</v>
      </c>
      <c r="G287" s="37"/>
      <c r="H287" s="43"/>
    </row>
    <row r="288" s="2" customFormat="1" ht="16.8" customHeight="1">
      <c r="A288" s="37"/>
      <c r="B288" s="43"/>
      <c r="C288" s="264" t="s">
        <v>342</v>
      </c>
      <c r="D288" s="264" t="s">
        <v>343</v>
      </c>
      <c r="E288" s="16" t="s">
        <v>19</v>
      </c>
      <c r="F288" s="265">
        <v>1423.9000000000001</v>
      </c>
      <c r="G288" s="37"/>
      <c r="H288" s="43"/>
    </row>
    <row r="289" s="2" customFormat="1" ht="16.8" customHeight="1">
      <c r="A289" s="37"/>
      <c r="B289" s="43"/>
      <c r="C289" s="260" t="s">
        <v>351</v>
      </c>
      <c r="D289" s="261" t="s">
        <v>351</v>
      </c>
      <c r="E289" s="262" t="s">
        <v>19</v>
      </c>
      <c r="F289" s="263">
        <v>73.331000000000003</v>
      </c>
      <c r="G289" s="37"/>
      <c r="H289" s="43"/>
    </row>
    <row r="290" s="2" customFormat="1" ht="16.8" customHeight="1">
      <c r="A290" s="37"/>
      <c r="B290" s="43"/>
      <c r="C290" s="264" t="s">
        <v>351</v>
      </c>
      <c r="D290" s="264" t="s">
        <v>352</v>
      </c>
      <c r="E290" s="16" t="s">
        <v>19</v>
      </c>
      <c r="F290" s="265">
        <v>73.331000000000003</v>
      </c>
      <c r="G290" s="37"/>
      <c r="H290" s="43"/>
    </row>
    <row r="291" s="2" customFormat="1" ht="16.8" customHeight="1">
      <c r="A291" s="37"/>
      <c r="B291" s="43"/>
      <c r="C291" s="260" t="s">
        <v>361</v>
      </c>
      <c r="D291" s="261" t="s">
        <v>361</v>
      </c>
      <c r="E291" s="262" t="s">
        <v>19</v>
      </c>
      <c r="F291" s="263">
        <v>2158.9000000000001</v>
      </c>
      <c r="G291" s="37"/>
      <c r="H291" s="43"/>
    </row>
    <row r="292" s="2" customFormat="1" ht="16.8" customHeight="1">
      <c r="A292" s="37"/>
      <c r="B292" s="43"/>
      <c r="C292" s="264" t="s">
        <v>361</v>
      </c>
      <c r="D292" s="264" t="s">
        <v>362</v>
      </c>
      <c r="E292" s="16" t="s">
        <v>19</v>
      </c>
      <c r="F292" s="265">
        <v>2158.9000000000001</v>
      </c>
      <c r="G292" s="37"/>
      <c r="H292" s="43"/>
    </row>
    <row r="293" s="2" customFormat="1" ht="16.8" customHeight="1">
      <c r="A293" s="37"/>
      <c r="B293" s="43"/>
      <c r="C293" s="260" t="s">
        <v>173</v>
      </c>
      <c r="D293" s="261" t="s">
        <v>173</v>
      </c>
      <c r="E293" s="262" t="s">
        <v>19</v>
      </c>
      <c r="F293" s="263">
        <v>100</v>
      </c>
      <c r="G293" s="37"/>
      <c r="H293" s="43"/>
    </row>
    <row r="294" s="2" customFormat="1" ht="16.8" customHeight="1">
      <c r="A294" s="37"/>
      <c r="B294" s="43"/>
      <c r="C294" s="264" t="s">
        <v>173</v>
      </c>
      <c r="D294" s="264" t="s">
        <v>174</v>
      </c>
      <c r="E294" s="16" t="s">
        <v>19</v>
      </c>
      <c r="F294" s="265">
        <v>100</v>
      </c>
      <c r="G294" s="37"/>
      <c r="H294" s="43"/>
    </row>
    <row r="295" s="2" customFormat="1" ht="16.8" customHeight="1">
      <c r="A295" s="37"/>
      <c r="B295" s="43"/>
      <c r="C295" s="260" t="s">
        <v>371</v>
      </c>
      <c r="D295" s="261" t="s">
        <v>371</v>
      </c>
      <c r="E295" s="262" t="s">
        <v>19</v>
      </c>
      <c r="F295" s="263">
        <v>50</v>
      </c>
      <c r="G295" s="37"/>
      <c r="H295" s="43"/>
    </row>
    <row r="296" s="2" customFormat="1" ht="16.8" customHeight="1">
      <c r="A296" s="37"/>
      <c r="B296" s="43"/>
      <c r="C296" s="264" t="s">
        <v>371</v>
      </c>
      <c r="D296" s="264" t="s">
        <v>372</v>
      </c>
      <c r="E296" s="16" t="s">
        <v>19</v>
      </c>
      <c r="F296" s="265">
        <v>50</v>
      </c>
      <c r="G296" s="37"/>
      <c r="H296" s="43"/>
    </row>
    <row r="297" s="2" customFormat="1" ht="16.8" customHeight="1">
      <c r="A297" s="37"/>
      <c r="B297" s="43"/>
      <c r="C297" s="260" t="s">
        <v>381</v>
      </c>
      <c r="D297" s="261" t="s">
        <v>381</v>
      </c>
      <c r="E297" s="262" t="s">
        <v>19</v>
      </c>
      <c r="F297" s="263">
        <v>521.89999999999998</v>
      </c>
      <c r="G297" s="37"/>
      <c r="H297" s="43"/>
    </row>
    <row r="298" s="2" customFormat="1" ht="16.8" customHeight="1">
      <c r="A298" s="37"/>
      <c r="B298" s="43"/>
      <c r="C298" s="264" t="s">
        <v>381</v>
      </c>
      <c r="D298" s="264" t="s">
        <v>382</v>
      </c>
      <c r="E298" s="16" t="s">
        <v>19</v>
      </c>
      <c r="F298" s="265">
        <v>521.89999999999998</v>
      </c>
      <c r="G298" s="37"/>
      <c r="H298" s="43"/>
    </row>
    <row r="299" s="2" customFormat="1" ht="16.8" customHeight="1">
      <c r="A299" s="37"/>
      <c r="B299" s="43"/>
      <c r="C299" s="260" t="s">
        <v>391</v>
      </c>
      <c r="D299" s="261" t="s">
        <v>391</v>
      </c>
      <c r="E299" s="262" t="s">
        <v>19</v>
      </c>
      <c r="F299" s="263">
        <v>571.89999999999998</v>
      </c>
      <c r="G299" s="37"/>
      <c r="H299" s="43"/>
    </row>
    <row r="300" s="2" customFormat="1" ht="16.8" customHeight="1">
      <c r="A300" s="37"/>
      <c r="B300" s="43"/>
      <c r="C300" s="264" t="s">
        <v>391</v>
      </c>
      <c r="D300" s="264" t="s">
        <v>392</v>
      </c>
      <c r="E300" s="16" t="s">
        <v>19</v>
      </c>
      <c r="F300" s="265">
        <v>571.89999999999998</v>
      </c>
      <c r="G300" s="37"/>
      <c r="H300" s="43"/>
    </row>
    <row r="301" s="2" customFormat="1" ht="16.8" customHeight="1">
      <c r="A301" s="37"/>
      <c r="B301" s="43"/>
      <c r="C301" s="260" t="s">
        <v>399</v>
      </c>
      <c r="D301" s="261" t="s">
        <v>399</v>
      </c>
      <c r="E301" s="262" t="s">
        <v>19</v>
      </c>
      <c r="F301" s="263">
        <v>12.59</v>
      </c>
      <c r="G301" s="37"/>
      <c r="H301" s="43"/>
    </row>
    <row r="302" s="2" customFormat="1" ht="16.8" customHeight="1">
      <c r="A302" s="37"/>
      <c r="B302" s="43"/>
      <c r="C302" s="264" t="s">
        <v>399</v>
      </c>
      <c r="D302" s="264" t="s">
        <v>400</v>
      </c>
      <c r="E302" s="16" t="s">
        <v>19</v>
      </c>
      <c r="F302" s="265">
        <v>12.59</v>
      </c>
      <c r="G302" s="37"/>
      <c r="H302" s="43"/>
    </row>
    <row r="303" s="2" customFormat="1" ht="16.8" customHeight="1">
      <c r="A303" s="37"/>
      <c r="B303" s="43"/>
      <c r="C303" s="260" t="s">
        <v>408</v>
      </c>
      <c r="D303" s="261" t="s">
        <v>408</v>
      </c>
      <c r="E303" s="262" t="s">
        <v>19</v>
      </c>
      <c r="F303" s="263">
        <v>1423.9000000000001</v>
      </c>
      <c r="G303" s="37"/>
      <c r="H303" s="43"/>
    </row>
    <row r="304" s="2" customFormat="1" ht="16.8" customHeight="1">
      <c r="A304" s="37"/>
      <c r="B304" s="43"/>
      <c r="C304" s="264" t="s">
        <v>408</v>
      </c>
      <c r="D304" s="264" t="s">
        <v>409</v>
      </c>
      <c r="E304" s="16" t="s">
        <v>19</v>
      </c>
      <c r="F304" s="265">
        <v>1423.9000000000001</v>
      </c>
      <c r="G304" s="37"/>
      <c r="H304" s="43"/>
    </row>
    <row r="305" s="2" customFormat="1" ht="16.8" customHeight="1">
      <c r="A305" s="37"/>
      <c r="B305" s="43"/>
      <c r="C305" s="260" t="s">
        <v>417</v>
      </c>
      <c r="D305" s="261" t="s">
        <v>417</v>
      </c>
      <c r="E305" s="262" t="s">
        <v>19</v>
      </c>
      <c r="F305" s="263">
        <v>1423.9000000000001</v>
      </c>
      <c r="G305" s="37"/>
      <c r="H305" s="43"/>
    </row>
    <row r="306" s="2" customFormat="1" ht="16.8" customHeight="1">
      <c r="A306" s="37"/>
      <c r="B306" s="43"/>
      <c r="C306" s="264" t="s">
        <v>417</v>
      </c>
      <c r="D306" s="264" t="s">
        <v>418</v>
      </c>
      <c r="E306" s="16" t="s">
        <v>19</v>
      </c>
      <c r="F306" s="265">
        <v>1423.9000000000001</v>
      </c>
      <c r="G306" s="37"/>
      <c r="H306" s="43"/>
    </row>
    <row r="307" s="2" customFormat="1" ht="16.8" customHeight="1">
      <c r="A307" s="37"/>
      <c r="B307" s="43"/>
      <c r="C307" s="260" t="s">
        <v>428</v>
      </c>
      <c r="D307" s="261" t="s">
        <v>428</v>
      </c>
      <c r="E307" s="262" t="s">
        <v>19</v>
      </c>
      <c r="F307" s="263">
        <v>322.5</v>
      </c>
      <c r="G307" s="37"/>
      <c r="H307" s="43"/>
    </row>
    <row r="308" s="2" customFormat="1" ht="16.8" customHeight="1">
      <c r="A308" s="37"/>
      <c r="B308" s="43"/>
      <c r="C308" s="264" t="s">
        <v>428</v>
      </c>
      <c r="D308" s="264" t="s">
        <v>429</v>
      </c>
      <c r="E308" s="16" t="s">
        <v>19</v>
      </c>
      <c r="F308" s="265">
        <v>322.5</v>
      </c>
      <c r="G308" s="37"/>
      <c r="H308" s="43"/>
    </row>
    <row r="309" s="2" customFormat="1" ht="16.8" customHeight="1">
      <c r="A309" s="37"/>
      <c r="B309" s="43"/>
      <c r="C309" s="260" t="s">
        <v>473</v>
      </c>
      <c r="D309" s="261" t="s">
        <v>473</v>
      </c>
      <c r="E309" s="262" t="s">
        <v>19</v>
      </c>
      <c r="F309" s="263">
        <v>20</v>
      </c>
      <c r="G309" s="37"/>
      <c r="H309" s="43"/>
    </row>
    <row r="310" s="2" customFormat="1" ht="16.8" customHeight="1">
      <c r="A310" s="37"/>
      <c r="B310" s="43"/>
      <c r="C310" s="264" t="s">
        <v>473</v>
      </c>
      <c r="D310" s="264" t="s">
        <v>474</v>
      </c>
      <c r="E310" s="16" t="s">
        <v>19</v>
      </c>
      <c r="F310" s="265">
        <v>20</v>
      </c>
      <c r="G310" s="37"/>
      <c r="H310" s="43"/>
    </row>
    <row r="311" s="2" customFormat="1" ht="16.8" customHeight="1">
      <c r="A311" s="37"/>
      <c r="B311" s="43"/>
      <c r="C311" s="260" t="s">
        <v>499</v>
      </c>
      <c r="D311" s="261" t="s">
        <v>499</v>
      </c>
      <c r="E311" s="262" t="s">
        <v>19</v>
      </c>
      <c r="F311" s="263">
        <v>20</v>
      </c>
      <c r="G311" s="37"/>
      <c r="H311" s="43"/>
    </row>
    <row r="312" s="2" customFormat="1" ht="16.8" customHeight="1">
      <c r="A312" s="37"/>
      <c r="B312" s="43"/>
      <c r="C312" s="264" t="s">
        <v>499</v>
      </c>
      <c r="D312" s="264" t="s">
        <v>500</v>
      </c>
      <c r="E312" s="16" t="s">
        <v>19</v>
      </c>
      <c r="F312" s="265">
        <v>20</v>
      </c>
      <c r="G312" s="37"/>
      <c r="H312" s="43"/>
    </row>
    <row r="313" s="2" customFormat="1" ht="16.8" customHeight="1">
      <c r="A313" s="37"/>
      <c r="B313" s="43"/>
      <c r="C313" s="260" t="s">
        <v>509</v>
      </c>
      <c r="D313" s="261" t="s">
        <v>509</v>
      </c>
      <c r="E313" s="262" t="s">
        <v>19</v>
      </c>
      <c r="F313" s="263">
        <v>2157.9000000000001</v>
      </c>
      <c r="G313" s="37"/>
      <c r="H313" s="43"/>
    </row>
    <row r="314" s="2" customFormat="1" ht="16.8" customHeight="1">
      <c r="A314" s="37"/>
      <c r="B314" s="43"/>
      <c r="C314" s="264" t="s">
        <v>509</v>
      </c>
      <c r="D314" s="264" t="s">
        <v>510</v>
      </c>
      <c r="E314" s="16" t="s">
        <v>19</v>
      </c>
      <c r="F314" s="265">
        <v>2157.9000000000001</v>
      </c>
      <c r="G314" s="37"/>
      <c r="H314" s="43"/>
    </row>
    <row r="315" s="2" customFormat="1" ht="16.8" customHeight="1">
      <c r="A315" s="37"/>
      <c r="B315" s="43"/>
      <c r="C315" s="260" t="s">
        <v>184</v>
      </c>
      <c r="D315" s="261" t="s">
        <v>184</v>
      </c>
      <c r="E315" s="262" t="s">
        <v>19</v>
      </c>
      <c r="F315" s="263">
        <v>863.55999999999995</v>
      </c>
      <c r="G315" s="37"/>
      <c r="H315" s="43"/>
    </row>
    <row r="316" s="2" customFormat="1" ht="16.8" customHeight="1">
      <c r="A316" s="37"/>
      <c r="B316" s="43"/>
      <c r="C316" s="264" t="s">
        <v>184</v>
      </c>
      <c r="D316" s="264" t="s">
        <v>185</v>
      </c>
      <c r="E316" s="16" t="s">
        <v>19</v>
      </c>
      <c r="F316" s="265">
        <v>863.55999999999995</v>
      </c>
      <c r="G316" s="37"/>
      <c r="H316" s="43"/>
    </row>
    <row r="317" s="2" customFormat="1" ht="16.8" customHeight="1">
      <c r="A317" s="37"/>
      <c r="B317" s="43"/>
      <c r="C317" s="260" t="s">
        <v>516</v>
      </c>
      <c r="D317" s="261" t="s">
        <v>516</v>
      </c>
      <c r="E317" s="262" t="s">
        <v>19</v>
      </c>
      <c r="F317" s="263">
        <v>42.725999999999999</v>
      </c>
      <c r="G317" s="37"/>
      <c r="H317" s="43"/>
    </row>
    <row r="318" s="2" customFormat="1" ht="16.8" customHeight="1">
      <c r="A318" s="37"/>
      <c r="B318" s="43"/>
      <c r="C318" s="264" t="s">
        <v>516</v>
      </c>
      <c r="D318" s="264" t="s">
        <v>517</v>
      </c>
      <c r="E318" s="16" t="s">
        <v>19</v>
      </c>
      <c r="F318" s="265">
        <v>42.725999999999999</v>
      </c>
      <c r="G318" s="37"/>
      <c r="H318" s="43"/>
    </row>
    <row r="319" s="2" customFormat="1" ht="16.8" customHeight="1">
      <c r="A319" s="37"/>
      <c r="B319" s="43"/>
      <c r="C319" s="260" t="s">
        <v>526</v>
      </c>
      <c r="D319" s="261" t="s">
        <v>526</v>
      </c>
      <c r="E319" s="262" t="s">
        <v>19</v>
      </c>
      <c r="F319" s="263">
        <v>115.7</v>
      </c>
      <c r="G319" s="37"/>
      <c r="H319" s="43"/>
    </row>
    <row r="320" s="2" customFormat="1" ht="16.8" customHeight="1">
      <c r="A320" s="37"/>
      <c r="B320" s="43"/>
      <c r="C320" s="264" t="s">
        <v>526</v>
      </c>
      <c r="D320" s="264" t="s">
        <v>527</v>
      </c>
      <c r="E320" s="16" t="s">
        <v>19</v>
      </c>
      <c r="F320" s="265">
        <v>115.7</v>
      </c>
      <c r="G320" s="37"/>
      <c r="H320" s="43"/>
    </row>
    <row r="321" s="2" customFormat="1" ht="16.8" customHeight="1">
      <c r="A321" s="37"/>
      <c r="B321" s="43"/>
      <c r="C321" s="260" t="s">
        <v>536</v>
      </c>
      <c r="D321" s="261" t="s">
        <v>536</v>
      </c>
      <c r="E321" s="262" t="s">
        <v>19</v>
      </c>
      <c r="F321" s="263">
        <v>115.7</v>
      </c>
      <c r="G321" s="37"/>
      <c r="H321" s="43"/>
    </row>
    <row r="322" s="2" customFormat="1" ht="16.8" customHeight="1">
      <c r="A322" s="37"/>
      <c r="B322" s="43"/>
      <c r="C322" s="264" t="s">
        <v>536</v>
      </c>
      <c r="D322" s="264" t="s">
        <v>537</v>
      </c>
      <c r="E322" s="16" t="s">
        <v>19</v>
      </c>
      <c r="F322" s="265">
        <v>115.7</v>
      </c>
      <c r="G322" s="37"/>
      <c r="H322" s="43"/>
    </row>
    <row r="323" s="2" customFormat="1" ht="16.8" customHeight="1">
      <c r="A323" s="37"/>
      <c r="B323" s="43"/>
      <c r="C323" s="260" t="s">
        <v>546</v>
      </c>
      <c r="D323" s="261" t="s">
        <v>546</v>
      </c>
      <c r="E323" s="262" t="s">
        <v>19</v>
      </c>
      <c r="F323" s="263">
        <v>2043.2000000000001</v>
      </c>
      <c r="G323" s="37"/>
      <c r="H323" s="43"/>
    </row>
    <row r="324" s="2" customFormat="1" ht="16.8" customHeight="1">
      <c r="A324" s="37"/>
      <c r="B324" s="43"/>
      <c r="C324" s="264" t="s">
        <v>546</v>
      </c>
      <c r="D324" s="264" t="s">
        <v>547</v>
      </c>
      <c r="E324" s="16" t="s">
        <v>19</v>
      </c>
      <c r="F324" s="265">
        <v>2043.2000000000001</v>
      </c>
      <c r="G324" s="37"/>
      <c r="H324" s="43"/>
    </row>
    <row r="325" s="2" customFormat="1" ht="16.8" customHeight="1">
      <c r="A325" s="37"/>
      <c r="B325" s="43"/>
      <c r="C325" s="260" t="s">
        <v>556</v>
      </c>
      <c r="D325" s="261" t="s">
        <v>556</v>
      </c>
      <c r="E325" s="262" t="s">
        <v>19</v>
      </c>
      <c r="F325" s="263">
        <v>2100.6999999999998</v>
      </c>
      <c r="G325" s="37"/>
      <c r="H325" s="43"/>
    </row>
    <row r="326" s="2" customFormat="1" ht="16.8" customHeight="1">
      <c r="A326" s="37"/>
      <c r="B326" s="43"/>
      <c r="C326" s="264" t="s">
        <v>556</v>
      </c>
      <c r="D326" s="264" t="s">
        <v>557</v>
      </c>
      <c r="E326" s="16" t="s">
        <v>19</v>
      </c>
      <c r="F326" s="265">
        <v>2100.6999999999998</v>
      </c>
      <c r="G326" s="37"/>
      <c r="H326" s="43"/>
    </row>
    <row r="327" s="2" customFormat="1" ht="16.8" customHeight="1">
      <c r="A327" s="37"/>
      <c r="B327" s="43"/>
      <c r="C327" s="260" t="s">
        <v>567</v>
      </c>
      <c r="D327" s="261" t="s">
        <v>567</v>
      </c>
      <c r="E327" s="262" t="s">
        <v>19</v>
      </c>
      <c r="F327" s="263">
        <v>1755.4000000000001</v>
      </c>
      <c r="G327" s="37"/>
      <c r="H327" s="43"/>
    </row>
    <row r="328" s="2" customFormat="1" ht="16.8" customHeight="1">
      <c r="A328" s="37"/>
      <c r="B328" s="43"/>
      <c r="C328" s="264" t="s">
        <v>567</v>
      </c>
      <c r="D328" s="264" t="s">
        <v>568</v>
      </c>
      <c r="E328" s="16" t="s">
        <v>19</v>
      </c>
      <c r="F328" s="265">
        <v>1755.4000000000001</v>
      </c>
      <c r="G328" s="37"/>
      <c r="H328" s="43"/>
    </row>
    <row r="329" s="2" customFormat="1" ht="16.8" customHeight="1">
      <c r="A329" s="37"/>
      <c r="B329" s="43"/>
      <c r="C329" s="260" t="s">
        <v>578</v>
      </c>
      <c r="D329" s="261" t="s">
        <v>578</v>
      </c>
      <c r="E329" s="262" t="s">
        <v>19</v>
      </c>
      <c r="F329" s="263">
        <v>601.5</v>
      </c>
      <c r="G329" s="37"/>
      <c r="H329" s="43"/>
    </row>
    <row r="330" s="2" customFormat="1" ht="16.8" customHeight="1">
      <c r="A330" s="37"/>
      <c r="B330" s="43"/>
      <c r="C330" s="264" t="s">
        <v>578</v>
      </c>
      <c r="D330" s="264" t="s">
        <v>579</v>
      </c>
      <c r="E330" s="16" t="s">
        <v>19</v>
      </c>
      <c r="F330" s="265">
        <v>601.5</v>
      </c>
      <c r="G330" s="37"/>
      <c r="H330" s="43"/>
    </row>
    <row r="331" s="2" customFormat="1" ht="16.8" customHeight="1">
      <c r="A331" s="37"/>
      <c r="B331" s="43"/>
      <c r="C331" s="260" t="s">
        <v>588</v>
      </c>
      <c r="D331" s="261" t="s">
        <v>588</v>
      </c>
      <c r="E331" s="262" t="s">
        <v>19</v>
      </c>
      <c r="F331" s="263">
        <v>574.03999999999996</v>
      </c>
      <c r="G331" s="37"/>
      <c r="H331" s="43"/>
    </row>
    <row r="332" s="2" customFormat="1" ht="16.8" customHeight="1">
      <c r="A332" s="37"/>
      <c r="B332" s="43"/>
      <c r="C332" s="264" t="s">
        <v>588</v>
      </c>
      <c r="D332" s="264" t="s">
        <v>589</v>
      </c>
      <c r="E332" s="16" t="s">
        <v>19</v>
      </c>
      <c r="F332" s="265">
        <v>574.03999999999996</v>
      </c>
      <c r="G332" s="37"/>
      <c r="H332" s="43"/>
    </row>
    <row r="333" s="2" customFormat="1" ht="16.8" customHeight="1">
      <c r="A333" s="37"/>
      <c r="B333" s="43"/>
      <c r="C333" s="260" t="s">
        <v>598</v>
      </c>
      <c r="D333" s="261" t="s">
        <v>598</v>
      </c>
      <c r="E333" s="262" t="s">
        <v>19</v>
      </c>
      <c r="F333" s="263">
        <v>601.5</v>
      </c>
      <c r="G333" s="37"/>
      <c r="H333" s="43"/>
    </row>
    <row r="334" s="2" customFormat="1" ht="16.8" customHeight="1">
      <c r="A334" s="37"/>
      <c r="B334" s="43"/>
      <c r="C334" s="264" t="s">
        <v>598</v>
      </c>
      <c r="D334" s="264" t="s">
        <v>599</v>
      </c>
      <c r="E334" s="16" t="s">
        <v>19</v>
      </c>
      <c r="F334" s="265">
        <v>601.5</v>
      </c>
      <c r="G334" s="37"/>
      <c r="H334" s="43"/>
    </row>
    <row r="335" s="2" customFormat="1" ht="16.8" customHeight="1">
      <c r="A335" s="37"/>
      <c r="B335" s="43"/>
      <c r="C335" s="260" t="s">
        <v>608</v>
      </c>
      <c r="D335" s="261" t="s">
        <v>608</v>
      </c>
      <c r="E335" s="262" t="s">
        <v>19</v>
      </c>
      <c r="F335" s="263">
        <v>115.7</v>
      </c>
      <c r="G335" s="37"/>
      <c r="H335" s="43"/>
    </row>
    <row r="336" s="2" customFormat="1" ht="16.8" customHeight="1">
      <c r="A336" s="37"/>
      <c r="B336" s="43"/>
      <c r="C336" s="264" t="s">
        <v>608</v>
      </c>
      <c r="D336" s="264" t="s">
        <v>609</v>
      </c>
      <c r="E336" s="16" t="s">
        <v>19</v>
      </c>
      <c r="F336" s="265">
        <v>115.7</v>
      </c>
      <c r="G336" s="37"/>
      <c r="H336" s="43"/>
    </row>
    <row r="337" s="2" customFormat="1" ht="16.8" customHeight="1">
      <c r="A337" s="37"/>
      <c r="B337" s="43"/>
      <c r="C337" s="260" t="s">
        <v>193</v>
      </c>
      <c r="D337" s="261" t="s">
        <v>193</v>
      </c>
      <c r="E337" s="262" t="s">
        <v>19</v>
      </c>
      <c r="F337" s="263">
        <v>446</v>
      </c>
      <c r="G337" s="37"/>
      <c r="H337" s="43"/>
    </row>
    <row r="338" s="2" customFormat="1" ht="16.8" customHeight="1">
      <c r="A338" s="37"/>
      <c r="B338" s="43"/>
      <c r="C338" s="264" t="s">
        <v>193</v>
      </c>
      <c r="D338" s="264" t="s">
        <v>194</v>
      </c>
      <c r="E338" s="16" t="s">
        <v>19</v>
      </c>
      <c r="F338" s="265">
        <v>446</v>
      </c>
      <c r="G338" s="37"/>
      <c r="H338" s="43"/>
    </row>
    <row r="339" s="2" customFormat="1" ht="16.8" customHeight="1">
      <c r="A339" s="37"/>
      <c r="B339" s="43"/>
      <c r="C339" s="260" t="s">
        <v>618</v>
      </c>
      <c r="D339" s="261" t="s">
        <v>618</v>
      </c>
      <c r="E339" s="262" t="s">
        <v>19</v>
      </c>
      <c r="F339" s="263">
        <v>1755.4000000000001</v>
      </c>
      <c r="G339" s="37"/>
      <c r="H339" s="43"/>
    </row>
    <row r="340" s="2" customFormat="1" ht="16.8" customHeight="1">
      <c r="A340" s="37"/>
      <c r="B340" s="43"/>
      <c r="C340" s="264" t="s">
        <v>618</v>
      </c>
      <c r="D340" s="264" t="s">
        <v>619</v>
      </c>
      <c r="E340" s="16" t="s">
        <v>19</v>
      </c>
      <c r="F340" s="265">
        <v>1755.4000000000001</v>
      </c>
      <c r="G340" s="37"/>
      <c r="H340" s="43"/>
    </row>
    <row r="341" s="2" customFormat="1" ht="16.8" customHeight="1">
      <c r="A341" s="37"/>
      <c r="B341" s="43"/>
      <c r="C341" s="260" t="s">
        <v>628</v>
      </c>
      <c r="D341" s="261" t="s">
        <v>628</v>
      </c>
      <c r="E341" s="262" t="s">
        <v>19</v>
      </c>
      <c r="F341" s="263">
        <v>1755.4000000000001</v>
      </c>
      <c r="G341" s="37"/>
      <c r="H341" s="43"/>
    </row>
    <row r="342" s="2" customFormat="1" ht="16.8" customHeight="1">
      <c r="A342" s="37"/>
      <c r="B342" s="43"/>
      <c r="C342" s="264" t="s">
        <v>628</v>
      </c>
      <c r="D342" s="264" t="s">
        <v>629</v>
      </c>
      <c r="E342" s="16" t="s">
        <v>19</v>
      </c>
      <c r="F342" s="265">
        <v>1755.4000000000001</v>
      </c>
      <c r="G342" s="37"/>
      <c r="H342" s="43"/>
    </row>
    <row r="343" s="2" customFormat="1" ht="16.8" customHeight="1">
      <c r="A343" s="37"/>
      <c r="B343" s="43"/>
      <c r="C343" s="260" t="s">
        <v>639</v>
      </c>
      <c r="D343" s="261" t="s">
        <v>639</v>
      </c>
      <c r="E343" s="262" t="s">
        <v>19</v>
      </c>
      <c r="F343" s="263">
        <v>1755.4000000000001</v>
      </c>
      <c r="G343" s="37"/>
      <c r="H343" s="43"/>
    </row>
    <row r="344" s="2" customFormat="1" ht="16.8" customHeight="1">
      <c r="A344" s="37"/>
      <c r="B344" s="43"/>
      <c r="C344" s="264" t="s">
        <v>639</v>
      </c>
      <c r="D344" s="264" t="s">
        <v>640</v>
      </c>
      <c r="E344" s="16" t="s">
        <v>19</v>
      </c>
      <c r="F344" s="265">
        <v>1755.4000000000001</v>
      </c>
      <c r="G344" s="37"/>
      <c r="H344" s="43"/>
    </row>
    <row r="345" s="2" customFormat="1" ht="16.8" customHeight="1">
      <c r="A345" s="37"/>
      <c r="B345" s="43"/>
      <c r="C345" s="260" t="s">
        <v>453</v>
      </c>
      <c r="D345" s="261" t="s">
        <v>453</v>
      </c>
      <c r="E345" s="262" t="s">
        <v>19</v>
      </c>
      <c r="F345" s="263">
        <v>3</v>
      </c>
      <c r="G345" s="37"/>
      <c r="H345" s="43"/>
    </row>
    <row r="346" s="2" customFormat="1" ht="16.8" customHeight="1">
      <c r="A346" s="37"/>
      <c r="B346" s="43"/>
      <c r="C346" s="264" t="s">
        <v>453</v>
      </c>
      <c r="D346" s="264" t="s">
        <v>454</v>
      </c>
      <c r="E346" s="16" t="s">
        <v>19</v>
      </c>
      <c r="F346" s="265">
        <v>3</v>
      </c>
      <c r="G346" s="37"/>
      <c r="H346" s="43"/>
    </row>
    <row r="347" s="2" customFormat="1" ht="16.8" customHeight="1">
      <c r="A347" s="37"/>
      <c r="B347" s="43"/>
      <c r="C347" s="260" t="s">
        <v>115</v>
      </c>
      <c r="D347" s="261" t="s">
        <v>115</v>
      </c>
      <c r="E347" s="262" t="s">
        <v>19</v>
      </c>
      <c r="F347" s="263">
        <v>2</v>
      </c>
      <c r="G347" s="37"/>
      <c r="H347" s="43"/>
    </row>
    <row r="348" s="2" customFormat="1" ht="16.8" customHeight="1">
      <c r="A348" s="37"/>
      <c r="B348" s="43"/>
      <c r="C348" s="264" t="s">
        <v>115</v>
      </c>
      <c r="D348" s="264" t="s">
        <v>688</v>
      </c>
      <c r="E348" s="16" t="s">
        <v>19</v>
      </c>
      <c r="F348" s="265">
        <v>2</v>
      </c>
      <c r="G348" s="37"/>
      <c r="H348" s="43"/>
    </row>
    <row r="349" s="2" customFormat="1" ht="16.8" customHeight="1">
      <c r="A349" s="37"/>
      <c r="B349" s="43"/>
      <c r="C349" s="260" t="s">
        <v>114</v>
      </c>
      <c r="D349" s="261" t="s">
        <v>115</v>
      </c>
      <c r="E349" s="262" t="s">
        <v>19</v>
      </c>
      <c r="F349" s="263">
        <v>0.90000000000000002</v>
      </c>
      <c r="G349" s="37"/>
      <c r="H349" s="43"/>
    </row>
    <row r="350" s="2" customFormat="1" ht="16.8" customHeight="1">
      <c r="A350" s="37"/>
      <c r="B350" s="43"/>
      <c r="C350" s="264" t="s">
        <v>114</v>
      </c>
      <c r="D350" s="264" t="s">
        <v>461</v>
      </c>
      <c r="E350" s="16" t="s">
        <v>19</v>
      </c>
      <c r="F350" s="265">
        <v>0.90000000000000002</v>
      </c>
      <c r="G350" s="37"/>
      <c r="H350" s="43"/>
    </row>
    <row r="351" s="2" customFormat="1" ht="16.8" customHeight="1">
      <c r="A351" s="37"/>
      <c r="B351" s="43"/>
      <c r="C351" s="266" t="s">
        <v>1470</v>
      </c>
      <c r="D351" s="37"/>
      <c r="E351" s="37"/>
      <c r="F351" s="37"/>
      <c r="G351" s="37"/>
      <c r="H351" s="43"/>
    </row>
    <row r="352" s="2" customFormat="1" ht="16.8" customHeight="1">
      <c r="A352" s="37"/>
      <c r="B352" s="43"/>
      <c r="C352" s="264" t="s">
        <v>456</v>
      </c>
      <c r="D352" s="264" t="s">
        <v>457</v>
      </c>
      <c r="E352" s="16" t="s">
        <v>284</v>
      </c>
      <c r="F352" s="265">
        <v>0.94499999999999995</v>
      </c>
      <c r="G352" s="37"/>
      <c r="H352" s="43"/>
    </row>
    <row r="353" s="2" customFormat="1" ht="16.8" customHeight="1">
      <c r="A353" s="37"/>
      <c r="B353" s="43"/>
      <c r="C353" s="260" t="s">
        <v>697</v>
      </c>
      <c r="D353" s="261" t="s">
        <v>697</v>
      </c>
      <c r="E353" s="262" t="s">
        <v>19</v>
      </c>
      <c r="F353" s="263">
        <v>9.4700000000000006</v>
      </c>
      <c r="G353" s="37"/>
      <c r="H353" s="43"/>
    </row>
    <row r="354" s="2" customFormat="1" ht="16.8" customHeight="1">
      <c r="A354" s="37"/>
      <c r="B354" s="43"/>
      <c r="C354" s="264" t="s">
        <v>697</v>
      </c>
      <c r="D354" s="264" t="s">
        <v>698</v>
      </c>
      <c r="E354" s="16" t="s">
        <v>19</v>
      </c>
      <c r="F354" s="265">
        <v>9.4700000000000006</v>
      </c>
      <c r="G354" s="37"/>
      <c r="H354" s="43"/>
    </row>
    <row r="355" s="2" customFormat="1" ht="16.8" customHeight="1">
      <c r="A355" s="37"/>
      <c r="B355" s="43"/>
      <c r="C355" s="260" t="s">
        <v>711</v>
      </c>
      <c r="D355" s="261" t="s">
        <v>711</v>
      </c>
      <c r="E355" s="262" t="s">
        <v>19</v>
      </c>
      <c r="F355" s="263">
        <v>4.2619999999999996</v>
      </c>
      <c r="G355" s="37"/>
      <c r="H355" s="43"/>
    </row>
    <row r="356" s="2" customFormat="1" ht="16.8" customHeight="1">
      <c r="A356" s="37"/>
      <c r="B356" s="43"/>
      <c r="C356" s="264" t="s">
        <v>711</v>
      </c>
      <c r="D356" s="264" t="s">
        <v>712</v>
      </c>
      <c r="E356" s="16" t="s">
        <v>19</v>
      </c>
      <c r="F356" s="265">
        <v>4.2619999999999996</v>
      </c>
      <c r="G356" s="37"/>
      <c r="H356" s="43"/>
    </row>
    <row r="357" s="2" customFormat="1" ht="16.8" customHeight="1">
      <c r="A357" s="37"/>
      <c r="B357" s="43"/>
      <c r="C357" s="260" t="s">
        <v>721</v>
      </c>
      <c r="D357" s="261" t="s">
        <v>721</v>
      </c>
      <c r="E357" s="262" t="s">
        <v>19</v>
      </c>
      <c r="F357" s="263">
        <v>10.6</v>
      </c>
      <c r="G357" s="37"/>
      <c r="H357" s="43"/>
    </row>
    <row r="358" s="2" customFormat="1" ht="16.8" customHeight="1">
      <c r="A358" s="37"/>
      <c r="B358" s="43"/>
      <c r="C358" s="264" t="s">
        <v>721</v>
      </c>
      <c r="D358" s="264" t="s">
        <v>722</v>
      </c>
      <c r="E358" s="16" t="s">
        <v>19</v>
      </c>
      <c r="F358" s="265">
        <v>10.6</v>
      </c>
      <c r="G358" s="37"/>
      <c r="H358" s="43"/>
    </row>
    <row r="359" s="2" customFormat="1" ht="16.8" customHeight="1">
      <c r="A359" s="37"/>
      <c r="B359" s="43"/>
      <c r="C359" s="260" t="s">
        <v>117</v>
      </c>
      <c r="D359" s="261" t="s">
        <v>117</v>
      </c>
      <c r="E359" s="262" t="s">
        <v>19</v>
      </c>
      <c r="F359" s="263">
        <v>974.95000000000005</v>
      </c>
      <c r="G359" s="37"/>
      <c r="H359" s="43"/>
    </row>
    <row r="360" s="2" customFormat="1" ht="16.8" customHeight="1">
      <c r="A360" s="37"/>
      <c r="B360" s="43"/>
      <c r="C360" s="264" t="s">
        <v>117</v>
      </c>
      <c r="D360" s="264" t="s">
        <v>208</v>
      </c>
      <c r="E360" s="16" t="s">
        <v>19</v>
      </c>
      <c r="F360" s="265">
        <v>974.95000000000005</v>
      </c>
      <c r="G360" s="37"/>
      <c r="H360" s="43"/>
    </row>
    <row r="361" s="2" customFormat="1" ht="16.8" customHeight="1">
      <c r="A361" s="37"/>
      <c r="B361" s="43"/>
      <c r="C361" s="260" t="s">
        <v>731</v>
      </c>
      <c r="D361" s="261" t="s">
        <v>731</v>
      </c>
      <c r="E361" s="262" t="s">
        <v>19</v>
      </c>
      <c r="F361" s="263">
        <v>9</v>
      </c>
      <c r="G361" s="37"/>
      <c r="H361" s="43"/>
    </row>
    <row r="362" s="2" customFormat="1" ht="16.8" customHeight="1">
      <c r="A362" s="37"/>
      <c r="B362" s="43"/>
      <c r="C362" s="264" t="s">
        <v>731</v>
      </c>
      <c r="D362" s="264" t="s">
        <v>732</v>
      </c>
      <c r="E362" s="16" t="s">
        <v>19</v>
      </c>
      <c r="F362" s="265">
        <v>9</v>
      </c>
      <c r="G362" s="37"/>
      <c r="H362" s="43"/>
    </row>
    <row r="363" s="2" customFormat="1" ht="16.8" customHeight="1">
      <c r="A363" s="37"/>
      <c r="B363" s="43"/>
      <c r="C363" s="260" t="s">
        <v>743</v>
      </c>
      <c r="D363" s="261" t="s">
        <v>743</v>
      </c>
      <c r="E363" s="262" t="s">
        <v>19</v>
      </c>
      <c r="F363" s="263">
        <v>8.8200000000000003</v>
      </c>
      <c r="G363" s="37"/>
      <c r="H363" s="43"/>
    </row>
    <row r="364" s="2" customFormat="1" ht="16.8" customHeight="1">
      <c r="A364" s="37"/>
      <c r="B364" s="43"/>
      <c r="C364" s="264" t="s">
        <v>743</v>
      </c>
      <c r="D364" s="264" t="s">
        <v>744</v>
      </c>
      <c r="E364" s="16" t="s">
        <v>19</v>
      </c>
      <c r="F364" s="265">
        <v>8.8200000000000003</v>
      </c>
      <c r="G364" s="37"/>
      <c r="H364" s="43"/>
    </row>
    <row r="365" s="2" customFormat="1" ht="16.8" customHeight="1">
      <c r="A365" s="37"/>
      <c r="B365" s="43"/>
      <c r="C365" s="260" t="s">
        <v>753</v>
      </c>
      <c r="D365" s="261" t="s">
        <v>753</v>
      </c>
      <c r="E365" s="262" t="s">
        <v>19</v>
      </c>
      <c r="F365" s="263">
        <v>8.8200000000000003</v>
      </c>
      <c r="G365" s="37"/>
      <c r="H365" s="43"/>
    </row>
    <row r="366" s="2" customFormat="1" ht="16.8" customHeight="1">
      <c r="A366" s="37"/>
      <c r="B366" s="43"/>
      <c r="C366" s="264" t="s">
        <v>753</v>
      </c>
      <c r="D366" s="264" t="s">
        <v>754</v>
      </c>
      <c r="E366" s="16" t="s">
        <v>19</v>
      </c>
      <c r="F366" s="265">
        <v>8.8200000000000003</v>
      </c>
      <c r="G366" s="37"/>
      <c r="H366" s="43"/>
    </row>
    <row r="367" s="2" customFormat="1" ht="16.8" customHeight="1">
      <c r="A367" s="37"/>
      <c r="B367" s="43"/>
      <c r="C367" s="260" t="s">
        <v>762</v>
      </c>
      <c r="D367" s="261" t="s">
        <v>762</v>
      </c>
      <c r="E367" s="262" t="s">
        <v>19</v>
      </c>
      <c r="F367" s="263">
        <v>8.8200000000000003</v>
      </c>
      <c r="G367" s="37"/>
      <c r="H367" s="43"/>
    </row>
    <row r="368" s="2" customFormat="1" ht="16.8" customHeight="1">
      <c r="A368" s="37"/>
      <c r="B368" s="43"/>
      <c r="C368" s="264" t="s">
        <v>762</v>
      </c>
      <c r="D368" s="264" t="s">
        <v>763</v>
      </c>
      <c r="E368" s="16" t="s">
        <v>19</v>
      </c>
      <c r="F368" s="265">
        <v>8.8200000000000003</v>
      </c>
      <c r="G368" s="37"/>
      <c r="H368" s="43"/>
    </row>
    <row r="369" s="2" customFormat="1" ht="16.8" customHeight="1">
      <c r="A369" s="37"/>
      <c r="B369" s="43"/>
      <c r="C369" s="260" t="s">
        <v>772</v>
      </c>
      <c r="D369" s="261" t="s">
        <v>772</v>
      </c>
      <c r="E369" s="262" t="s">
        <v>19</v>
      </c>
      <c r="F369" s="263">
        <v>149.94</v>
      </c>
      <c r="G369" s="37"/>
      <c r="H369" s="43"/>
    </row>
    <row r="370" s="2" customFormat="1" ht="16.8" customHeight="1">
      <c r="A370" s="37"/>
      <c r="B370" s="43"/>
      <c r="C370" s="264" t="s">
        <v>772</v>
      </c>
      <c r="D370" s="264" t="s">
        <v>773</v>
      </c>
      <c r="E370" s="16" t="s">
        <v>19</v>
      </c>
      <c r="F370" s="265">
        <v>149.94</v>
      </c>
      <c r="G370" s="37"/>
      <c r="H370" s="43"/>
    </row>
    <row r="371" s="2" customFormat="1" ht="16.8" customHeight="1">
      <c r="A371" s="37"/>
      <c r="B371" s="43"/>
      <c r="C371" s="260" t="s">
        <v>838</v>
      </c>
      <c r="D371" s="261" t="s">
        <v>838</v>
      </c>
      <c r="E371" s="262" t="s">
        <v>19</v>
      </c>
      <c r="F371" s="263">
        <v>351.70499999999998</v>
      </c>
      <c r="G371" s="37"/>
      <c r="H371" s="43"/>
    </row>
    <row r="372" s="2" customFormat="1" ht="16.8" customHeight="1">
      <c r="A372" s="37"/>
      <c r="B372" s="43"/>
      <c r="C372" s="264" t="s">
        <v>838</v>
      </c>
      <c r="D372" s="264" t="s">
        <v>839</v>
      </c>
      <c r="E372" s="16" t="s">
        <v>19</v>
      </c>
      <c r="F372" s="265">
        <v>351.70499999999998</v>
      </c>
      <c r="G372" s="37"/>
      <c r="H372" s="43"/>
    </row>
    <row r="373" s="2" customFormat="1" ht="16.8" customHeight="1">
      <c r="A373" s="37"/>
      <c r="B373" s="43"/>
      <c r="C373" s="260" t="s">
        <v>843</v>
      </c>
      <c r="D373" s="261" t="s">
        <v>843</v>
      </c>
      <c r="E373" s="262" t="s">
        <v>19</v>
      </c>
      <c r="F373" s="263">
        <v>966.16999999999996</v>
      </c>
      <c r="G373" s="37"/>
      <c r="H373" s="43"/>
    </row>
    <row r="374" s="2" customFormat="1" ht="16.8" customHeight="1">
      <c r="A374" s="37"/>
      <c r="B374" s="43"/>
      <c r="C374" s="264" t="s">
        <v>843</v>
      </c>
      <c r="D374" s="264" t="s">
        <v>844</v>
      </c>
      <c r="E374" s="16" t="s">
        <v>19</v>
      </c>
      <c r="F374" s="265">
        <v>966.16999999999996</v>
      </c>
      <c r="G374" s="37"/>
      <c r="H374" s="43"/>
    </row>
    <row r="375" s="2" customFormat="1" ht="16.8" customHeight="1">
      <c r="A375" s="37"/>
      <c r="B375" s="43"/>
      <c r="C375" s="260" t="s">
        <v>119</v>
      </c>
      <c r="D375" s="261" t="s">
        <v>119</v>
      </c>
      <c r="E375" s="262" t="s">
        <v>19</v>
      </c>
      <c r="F375" s="263">
        <v>57.189999999999998</v>
      </c>
      <c r="G375" s="37"/>
      <c r="H375" s="43"/>
    </row>
    <row r="376" s="2" customFormat="1" ht="16.8" customHeight="1">
      <c r="A376" s="37"/>
      <c r="B376" s="43"/>
      <c r="C376" s="264" t="s">
        <v>119</v>
      </c>
      <c r="D376" s="264" t="s">
        <v>236</v>
      </c>
      <c r="E376" s="16" t="s">
        <v>19</v>
      </c>
      <c r="F376" s="265">
        <v>57.189999999999998</v>
      </c>
      <c r="G376" s="37"/>
      <c r="H376" s="43"/>
    </row>
    <row r="377" s="2" customFormat="1" ht="16.8" customHeight="1">
      <c r="A377" s="37"/>
      <c r="B377" s="43"/>
      <c r="C377" s="266" t="s">
        <v>1470</v>
      </c>
      <c r="D377" s="37"/>
      <c r="E377" s="37"/>
      <c r="F377" s="37"/>
      <c r="G377" s="37"/>
      <c r="H377" s="43"/>
    </row>
    <row r="378" s="2" customFormat="1" ht="16.8" customHeight="1">
      <c r="A378" s="37"/>
      <c r="B378" s="43"/>
      <c r="C378" s="264" t="s">
        <v>229</v>
      </c>
      <c r="D378" s="264" t="s">
        <v>230</v>
      </c>
      <c r="E378" s="16" t="s">
        <v>202</v>
      </c>
      <c r="F378" s="265">
        <v>185.65000000000001</v>
      </c>
      <c r="G378" s="37"/>
      <c r="H378" s="43"/>
    </row>
    <row r="379" s="2" customFormat="1" ht="16.8" customHeight="1">
      <c r="A379" s="37"/>
      <c r="B379" s="43"/>
      <c r="C379" s="260" t="s">
        <v>247</v>
      </c>
      <c r="D379" s="261" t="s">
        <v>247</v>
      </c>
      <c r="E379" s="262" t="s">
        <v>19</v>
      </c>
      <c r="F379" s="263">
        <v>966.16999999999996</v>
      </c>
      <c r="G379" s="37"/>
      <c r="H379" s="43"/>
    </row>
    <row r="380" s="2" customFormat="1" ht="16.8" customHeight="1">
      <c r="A380" s="37"/>
      <c r="B380" s="43"/>
      <c r="C380" s="264" t="s">
        <v>247</v>
      </c>
      <c r="D380" s="264" t="s">
        <v>248</v>
      </c>
      <c r="E380" s="16" t="s">
        <v>19</v>
      </c>
      <c r="F380" s="265">
        <v>966.16999999999996</v>
      </c>
      <c r="G380" s="37"/>
      <c r="H380" s="43"/>
    </row>
    <row r="381" s="2" customFormat="1" ht="16.8" customHeight="1">
      <c r="A381" s="37"/>
      <c r="B381" s="43"/>
      <c r="C381" s="260" t="s">
        <v>268</v>
      </c>
      <c r="D381" s="261" t="s">
        <v>268</v>
      </c>
      <c r="E381" s="262" t="s">
        <v>19</v>
      </c>
      <c r="F381" s="263">
        <v>173.06</v>
      </c>
      <c r="G381" s="37"/>
      <c r="H381" s="43"/>
    </row>
    <row r="382" s="2" customFormat="1" ht="16.8" customHeight="1">
      <c r="A382" s="37"/>
      <c r="B382" s="43"/>
      <c r="C382" s="264" t="s">
        <v>268</v>
      </c>
      <c r="D382" s="264" t="s">
        <v>269</v>
      </c>
      <c r="E382" s="16" t="s">
        <v>19</v>
      </c>
      <c r="F382" s="265">
        <v>173.06</v>
      </c>
      <c r="G382" s="37"/>
      <c r="H382" s="43"/>
    </row>
    <row r="383" s="2" customFormat="1" ht="16.8" customHeight="1">
      <c r="A383" s="37"/>
      <c r="B383" s="43"/>
      <c r="C383" s="260" t="s">
        <v>278</v>
      </c>
      <c r="D383" s="261" t="s">
        <v>278</v>
      </c>
      <c r="E383" s="262" t="s">
        <v>19</v>
      </c>
      <c r="F383" s="263">
        <v>214.06</v>
      </c>
      <c r="G383" s="37"/>
      <c r="H383" s="43"/>
    </row>
    <row r="384" s="2" customFormat="1" ht="16.8" customHeight="1">
      <c r="A384" s="37"/>
      <c r="B384" s="43"/>
      <c r="C384" s="264" t="s">
        <v>278</v>
      </c>
      <c r="D384" s="264" t="s">
        <v>279</v>
      </c>
      <c r="E384" s="16" t="s">
        <v>19</v>
      </c>
      <c r="F384" s="265">
        <v>214.06</v>
      </c>
      <c r="G384" s="37"/>
      <c r="H384" s="43"/>
    </row>
    <row r="385" s="2" customFormat="1" ht="16.8" customHeight="1">
      <c r="A385" s="37"/>
      <c r="B385" s="43"/>
      <c r="C385" s="260" t="s">
        <v>195</v>
      </c>
      <c r="D385" s="261" t="s">
        <v>195</v>
      </c>
      <c r="E385" s="262" t="s">
        <v>19</v>
      </c>
      <c r="F385" s="263">
        <v>44.600000000000001</v>
      </c>
      <c r="G385" s="37"/>
      <c r="H385" s="43"/>
    </row>
    <row r="386" s="2" customFormat="1" ht="16.8" customHeight="1">
      <c r="A386" s="37"/>
      <c r="B386" s="43"/>
      <c r="C386" s="264" t="s">
        <v>195</v>
      </c>
      <c r="D386" s="264" t="s">
        <v>196</v>
      </c>
      <c r="E386" s="16" t="s">
        <v>19</v>
      </c>
      <c r="F386" s="265">
        <v>44.600000000000001</v>
      </c>
      <c r="G386" s="37"/>
      <c r="H386" s="43"/>
    </row>
    <row r="387" s="2" customFormat="1" ht="16.8" customHeight="1">
      <c r="A387" s="37"/>
      <c r="B387" s="43"/>
      <c r="C387" s="266" t="s">
        <v>1470</v>
      </c>
      <c r="D387" s="37"/>
      <c r="E387" s="37"/>
      <c r="F387" s="37"/>
      <c r="G387" s="37"/>
      <c r="H387" s="43"/>
    </row>
    <row r="388" s="2" customFormat="1" ht="16.8" customHeight="1">
      <c r="A388" s="37"/>
      <c r="B388" s="43"/>
      <c r="C388" s="264" t="s">
        <v>186</v>
      </c>
      <c r="D388" s="264" t="s">
        <v>187</v>
      </c>
      <c r="E388" s="16" t="s">
        <v>153</v>
      </c>
      <c r="F388" s="265">
        <v>44.600000000000001</v>
      </c>
      <c r="G388" s="37"/>
      <c r="H388" s="43"/>
    </row>
    <row r="389" s="2" customFormat="1" ht="16.8" customHeight="1">
      <c r="A389" s="37"/>
      <c r="B389" s="43"/>
      <c r="C389" s="260" t="s">
        <v>462</v>
      </c>
      <c r="D389" s="261" t="s">
        <v>462</v>
      </c>
      <c r="E389" s="262" t="s">
        <v>19</v>
      </c>
      <c r="F389" s="263">
        <v>0.94499999999999995</v>
      </c>
      <c r="G389" s="37"/>
      <c r="H389" s="43"/>
    </row>
    <row r="390" s="2" customFormat="1" ht="16.8" customHeight="1">
      <c r="A390" s="37"/>
      <c r="B390" s="43"/>
      <c r="C390" s="264" t="s">
        <v>462</v>
      </c>
      <c r="D390" s="264" t="s">
        <v>463</v>
      </c>
      <c r="E390" s="16" t="s">
        <v>19</v>
      </c>
      <c r="F390" s="265">
        <v>0.94499999999999995</v>
      </c>
      <c r="G390" s="37"/>
      <c r="H390" s="43"/>
    </row>
    <row r="391" s="2" customFormat="1" ht="16.8" customHeight="1">
      <c r="A391" s="37"/>
      <c r="B391" s="43"/>
      <c r="C391" s="260" t="s">
        <v>237</v>
      </c>
      <c r="D391" s="261" t="s">
        <v>237</v>
      </c>
      <c r="E391" s="262" t="s">
        <v>19</v>
      </c>
      <c r="F391" s="263">
        <v>185.65000000000001</v>
      </c>
      <c r="G391" s="37"/>
      <c r="H391" s="43"/>
    </row>
    <row r="392" s="2" customFormat="1" ht="16.8" customHeight="1">
      <c r="A392" s="37"/>
      <c r="B392" s="43"/>
      <c r="C392" s="264" t="s">
        <v>237</v>
      </c>
      <c r="D392" s="264" t="s">
        <v>238</v>
      </c>
      <c r="E392" s="16" t="s">
        <v>19</v>
      </c>
      <c r="F392" s="265">
        <v>185.65000000000001</v>
      </c>
      <c r="G392" s="37"/>
      <c r="H392" s="43"/>
    </row>
    <row r="393" s="2" customFormat="1" ht="16.8" customHeight="1">
      <c r="A393" s="37"/>
      <c r="B393" s="43"/>
      <c r="C393" s="260" t="s">
        <v>197</v>
      </c>
      <c r="D393" s="261" t="s">
        <v>197</v>
      </c>
      <c r="E393" s="262" t="s">
        <v>19</v>
      </c>
      <c r="F393" s="263">
        <v>44.600000000000001</v>
      </c>
      <c r="G393" s="37"/>
      <c r="H393" s="43"/>
    </row>
    <row r="394" s="2" customFormat="1" ht="16.8" customHeight="1">
      <c r="A394" s="37"/>
      <c r="B394" s="43"/>
      <c r="C394" s="264" t="s">
        <v>197</v>
      </c>
      <c r="D394" s="264" t="s">
        <v>198</v>
      </c>
      <c r="E394" s="16" t="s">
        <v>19</v>
      </c>
      <c r="F394" s="265">
        <v>44.600000000000001</v>
      </c>
      <c r="G394" s="37"/>
      <c r="H394" s="43"/>
    </row>
    <row r="395" s="2" customFormat="1" ht="26.4" customHeight="1">
      <c r="A395" s="37"/>
      <c r="B395" s="43"/>
      <c r="C395" s="259" t="s">
        <v>1473</v>
      </c>
      <c r="D395" s="259" t="s">
        <v>86</v>
      </c>
      <c r="E395" s="37"/>
      <c r="F395" s="37"/>
      <c r="G395" s="37"/>
      <c r="H395" s="43"/>
    </row>
    <row r="396" s="2" customFormat="1" ht="16.8" customHeight="1">
      <c r="A396" s="37"/>
      <c r="B396" s="43"/>
      <c r="C396" s="260" t="s">
        <v>162</v>
      </c>
      <c r="D396" s="261" t="s">
        <v>162</v>
      </c>
      <c r="E396" s="262" t="s">
        <v>19</v>
      </c>
      <c r="F396" s="263">
        <v>100</v>
      </c>
      <c r="G396" s="37"/>
      <c r="H396" s="43"/>
    </row>
    <row r="397" s="2" customFormat="1" ht="16.8" customHeight="1">
      <c r="A397" s="37"/>
      <c r="B397" s="43"/>
      <c r="C397" s="264" t="s">
        <v>19</v>
      </c>
      <c r="D397" s="264" t="s">
        <v>450</v>
      </c>
      <c r="E397" s="16" t="s">
        <v>19</v>
      </c>
      <c r="F397" s="265">
        <v>0</v>
      </c>
      <c r="G397" s="37"/>
      <c r="H397" s="43"/>
    </row>
    <row r="398" s="2" customFormat="1" ht="16.8" customHeight="1">
      <c r="A398" s="37"/>
      <c r="B398" s="43"/>
      <c r="C398" s="264" t="s">
        <v>162</v>
      </c>
      <c r="D398" s="264" t="s">
        <v>163</v>
      </c>
      <c r="E398" s="16" t="s">
        <v>19</v>
      </c>
      <c r="F398" s="265">
        <v>100</v>
      </c>
      <c r="G398" s="37"/>
      <c r="H398" s="43"/>
    </row>
    <row r="399" s="2" customFormat="1" ht="16.8" customHeight="1">
      <c r="A399" s="37"/>
      <c r="B399" s="43"/>
      <c r="C399" s="266" t="s">
        <v>1470</v>
      </c>
      <c r="D399" s="37"/>
      <c r="E399" s="37"/>
      <c r="F399" s="37"/>
      <c r="G399" s="37"/>
      <c r="H399" s="43"/>
    </row>
    <row r="400" s="2" customFormat="1" ht="16.8" customHeight="1">
      <c r="A400" s="37"/>
      <c r="B400" s="43"/>
      <c r="C400" s="264" t="s">
        <v>151</v>
      </c>
      <c r="D400" s="264" t="s">
        <v>152</v>
      </c>
      <c r="E400" s="16" t="s">
        <v>153</v>
      </c>
      <c r="F400" s="265">
        <v>100</v>
      </c>
      <c r="G400" s="37"/>
      <c r="H400" s="43"/>
    </row>
    <row r="401" s="2" customFormat="1" ht="16.8" customHeight="1">
      <c r="A401" s="37"/>
      <c r="B401" s="43"/>
      <c r="C401" s="260" t="s">
        <v>255</v>
      </c>
      <c r="D401" s="261" t="s">
        <v>255</v>
      </c>
      <c r="E401" s="262" t="s">
        <v>19</v>
      </c>
      <c r="F401" s="263">
        <v>234.642</v>
      </c>
      <c r="G401" s="37"/>
      <c r="H401" s="43"/>
    </row>
    <row r="402" s="2" customFormat="1" ht="16.8" customHeight="1">
      <c r="A402" s="37"/>
      <c r="B402" s="43"/>
      <c r="C402" s="264" t="s">
        <v>255</v>
      </c>
      <c r="D402" s="264" t="s">
        <v>1474</v>
      </c>
      <c r="E402" s="16" t="s">
        <v>19</v>
      </c>
      <c r="F402" s="265">
        <v>234.642</v>
      </c>
      <c r="G402" s="37"/>
      <c r="H402" s="43"/>
    </row>
    <row r="403" s="2" customFormat="1" ht="16.8" customHeight="1">
      <c r="A403" s="37"/>
      <c r="B403" s="43"/>
      <c r="C403" s="260" t="s">
        <v>265</v>
      </c>
      <c r="D403" s="261" t="s">
        <v>265</v>
      </c>
      <c r="E403" s="262" t="s">
        <v>19</v>
      </c>
      <c r="F403" s="263">
        <v>782.13999999999999</v>
      </c>
      <c r="G403" s="37"/>
      <c r="H403" s="43"/>
    </row>
    <row r="404" s="2" customFormat="1" ht="16.8" customHeight="1">
      <c r="A404" s="37"/>
      <c r="B404" s="43"/>
      <c r="C404" s="264" t="s">
        <v>265</v>
      </c>
      <c r="D404" s="264" t="s">
        <v>1475</v>
      </c>
      <c r="E404" s="16" t="s">
        <v>19</v>
      </c>
      <c r="F404" s="265">
        <v>782.13999999999999</v>
      </c>
      <c r="G404" s="37"/>
      <c r="H404" s="43"/>
    </row>
    <row r="405" s="2" customFormat="1" ht="16.8" customHeight="1">
      <c r="A405" s="37"/>
      <c r="B405" s="43"/>
      <c r="C405" s="260" t="s">
        <v>94</v>
      </c>
      <c r="D405" s="261" t="s">
        <v>94</v>
      </c>
      <c r="E405" s="262" t="s">
        <v>19</v>
      </c>
      <c r="F405" s="263">
        <v>397</v>
      </c>
      <c r="G405" s="37"/>
      <c r="H405" s="43"/>
    </row>
    <row r="406" s="2" customFormat="1" ht="16.8" customHeight="1">
      <c r="A406" s="37"/>
      <c r="B406" s="43"/>
      <c r="C406" s="264" t="s">
        <v>19</v>
      </c>
      <c r="D406" s="264" t="s">
        <v>450</v>
      </c>
      <c r="E406" s="16" t="s">
        <v>19</v>
      </c>
      <c r="F406" s="265">
        <v>0</v>
      </c>
      <c r="G406" s="37"/>
      <c r="H406" s="43"/>
    </row>
    <row r="407" s="2" customFormat="1" ht="16.8" customHeight="1">
      <c r="A407" s="37"/>
      <c r="B407" s="43"/>
      <c r="C407" s="264" t="s">
        <v>94</v>
      </c>
      <c r="D407" s="264" t="s">
        <v>870</v>
      </c>
      <c r="E407" s="16" t="s">
        <v>19</v>
      </c>
      <c r="F407" s="265">
        <v>397</v>
      </c>
      <c r="G407" s="37"/>
      <c r="H407" s="43"/>
    </row>
    <row r="408" s="2" customFormat="1" ht="16.8" customHeight="1">
      <c r="A408" s="37"/>
      <c r="B408" s="43"/>
      <c r="C408" s="266" t="s">
        <v>1470</v>
      </c>
      <c r="D408" s="37"/>
      <c r="E408" s="37"/>
      <c r="F408" s="37"/>
      <c r="G408" s="37"/>
      <c r="H408" s="43"/>
    </row>
    <row r="409" s="2" customFormat="1" ht="16.8" customHeight="1">
      <c r="A409" s="37"/>
      <c r="B409" s="43"/>
      <c r="C409" s="264" t="s">
        <v>229</v>
      </c>
      <c r="D409" s="264" t="s">
        <v>230</v>
      </c>
      <c r="E409" s="16" t="s">
        <v>202</v>
      </c>
      <c r="F409" s="265">
        <v>513.79999999999995</v>
      </c>
      <c r="G409" s="37"/>
      <c r="H409" s="43"/>
    </row>
    <row r="410" s="2" customFormat="1" ht="16.8" customHeight="1">
      <c r="A410" s="37"/>
      <c r="B410" s="43"/>
      <c r="C410" s="260" t="s">
        <v>97</v>
      </c>
      <c r="D410" s="261" t="s">
        <v>97</v>
      </c>
      <c r="E410" s="262" t="s">
        <v>19</v>
      </c>
      <c r="F410" s="263">
        <v>7</v>
      </c>
      <c r="G410" s="37"/>
      <c r="H410" s="43"/>
    </row>
    <row r="411" s="2" customFormat="1" ht="16.8" customHeight="1">
      <c r="A411" s="37"/>
      <c r="B411" s="43"/>
      <c r="C411" s="264" t="s">
        <v>19</v>
      </c>
      <c r="D411" s="264" t="s">
        <v>450</v>
      </c>
      <c r="E411" s="16" t="s">
        <v>19</v>
      </c>
      <c r="F411" s="265">
        <v>0</v>
      </c>
      <c r="G411" s="37"/>
      <c r="H411" s="43"/>
    </row>
    <row r="412" s="2" customFormat="1" ht="16.8" customHeight="1">
      <c r="A412" s="37"/>
      <c r="B412" s="43"/>
      <c r="C412" s="264" t="s">
        <v>97</v>
      </c>
      <c r="D412" s="264" t="s">
        <v>820</v>
      </c>
      <c r="E412" s="16" t="s">
        <v>19</v>
      </c>
      <c r="F412" s="265">
        <v>7</v>
      </c>
      <c r="G412" s="37"/>
      <c r="H412" s="43"/>
    </row>
    <row r="413" s="2" customFormat="1" ht="16.8" customHeight="1">
      <c r="A413" s="37"/>
      <c r="B413" s="43"/>
      <c r="C413" s="266" t="s">
        <v>1470</v>
      </c>
      <c r="D413" s="37"/>
      <c r="E413" s="37"/>
      <c r="F413" s="37"/>
      <c r="G413" s="37"/>
      <c r="H413" s="43"/>
    </row>
    <row r="414" s="2" customFormat="1" ht="16.8" customHeight="1">
      <c r="A414" s="37"/>
      <c r="B414" s="43"/>
      <c r="C414" s="264" t="s">
        <v>872</v>
      </c>
      <c r="D414" s="264" t="s">
        <v>873</v>
      </c>
      <c r="E414" s="16" t="s">
        <v>484</v>
      </c>
      <c r="F414" s="265">
        <v>7</v>
      </c>
      <c r="G414" s="37"/>
      <c r="H414" s="43"/>
    </row>
    <row r="415" s="2" customFormat="1" ht="16.8" customHeight="1">
      <c r="A415" s="37"/>
      <c r="B415" s="43"/>
      <c r="C415" s="260" t="s">
        <v>100</v>
      </c>
      <c r="D415" s="261" t="s">
        <v>100</v>
      </c>
      <c r="E415" s="262" t="s">
        <v>19</v>
      </c>
      <c r="F415" s="263">
        <v>4</v>
      </c>
      <c r="G415" s="37"/>
      <c r="H415" s="43"/>
    </row>
    <row r="416" s="2" customFormat="1" ht="16.8" customHeight="1">
      <c r="A416" s="37"/>
      <c r="B416" s="43"/>
      <c r="C416" s="264" t="s">
        <v>19</v>
      </c>
      <c r="D416" s="264" t="s">
        <v>450</v>
      </c>
      <c r="E416" s="16" t="s">
        <v>19</v>
      </c>
      <c r="F416" s="265">
        <v>0</v>
      </c>
      <c r="G416" s="37"/>
      <c r="H416" s="43"/>
    </row>
    <row r="417" s="2" customFormat="1" ht="16.8" customHeight="1">
      <c r="A417" s="37"/>
      <c r="B417" s="43"/>
      <c r="C417" s="264" t="s">
        <v>100</v>
      </c>
      <c r="D417" s="264" t="s">
        <v>826</v>
      </c>
      <c r="E417" s="16" t="s">
        <v>19</v>
      </c>
      <c r="F417" s="265">
        <v>4</v>
      </c>
      <c r="G417" s="37"/>
      <c r="H417" s="43"/>
    </row>
    <row r="418" s="2" customFormat="1" ht="16.8" customHeight="1">
      <c r="A418" s="37"/>
      <c r="B418" s="43"/>
      <c r="C418" s="266" t="s">
        <v>1470</v>
      </c>
      <c r="D418" s="37"/>
      <c r="E418" s="37"/>
      <c r="F418" s="37"/>
      <c r="G418" s="37"/>
      <c r="H418" s="43"/>
    </row>
    <row r="419" s="2" customFormat="1" ht="16.8" customHeight="1">
      <c r="A419" s="37"/>
      <c r="B419" s="43"/>
      <c r="C419" s="264" t="s">
        <v>877</v>
      </c>
      <c r="D419" s="264" t="s">
        <v>878</v>
      </c>
      <c r="E419" s="16" t="s">
        <v>484</v>
      </c>
      <c r="F419" s="265">
        <v>4</v>
      </c>
      <c r="G419" s="37"/>
      <c r="H419" s="43"/>
    </row>
    <row r="420" s="2" customFormat="1" ht="16.8" customHeight="1">
      <c r="A420" s="37"/>
      <c r="B420" s="43"/>
      <c r="C420" s="260" t="s">
        <v>304</v>
      </c>
      <c r="D420" s="261" t="s">
        <v>304</v>
      </c>
      <c r="E420" s="262" t="s">
        <v>19</v>
      </c>
      <c r="F420" s="263">
        <v>7</v>
      </c>
      <c r="G420" s="37"/>
      <c r="H420" s="43"/>
    </row>
    <row r="421" s="2" customFormat="1" ht="16.8" customHeight="1">
      <c r="A421" s="37"/>
      <c r="B421" s="43"/>
      <c r="C421" s="264" t="s">
        <v>19</v>
      </c>
      <c r="D421" s="264" t="s">
        <v>450</v>
      </c>
      <c r="E421" s="16" t="s">
        <v>19</v>
      </c>
      <c r="F421" s="265">
        <v>0</v>
      </c>
      <c r="G421" s="37"/>
      <c r="H421" s="43"/>
    </row>
    <row r="422" s="2" customFormat="1" ht="16.8" customHeight="1">
      <c r="A422" s="37"/>
      <c r="B422" s="43"/>
      <c r="C422" s="264" t="s">
        <v>304</v>
      </c>
      <c r="D422" s="264" t="s">
        <v>820</v>
      </c>
      <c r="E422" s="16" t="s">
        <v>19</v>
      </c>
      <c r="F422" s="265">
        <v>7</v>
      </c>
      <c r="G422" s="37"/>
      <c r="H422" s="43"/>
    </row>
    <row r="423" s="2" customFormat="1" ht="16.8" customHeight="1">
      <c r="A423" s="37"/>
      <c r="B423" s="43"/>
      <c r="C423" s="266" t="s">
        <v>1470</v>
      </c>
      <c r="D423" s="37"/>
      <c r="E423" s="37"/>
      <c r="F423" s="37"/>
      <c r="G423" s="37"/>
      <c r="H423" s="43"/>
    </row>
    <row r="424" s="2" customFormat="1" ht="16.8" customHeight="1">
      <c r="A424" s="37"/>
      <c r="B424" s="43"/>
      <c r="C424" s="264" t="s">
        <v>882</v>
      </c>
      <c r="D424" s="264" t="s">
        <v>883</v>
      </c>
      <c r="E424" s="16" t="s">
        <v>484</v>
      </c>
      <c r="F424" s="265">
        <v>7</v>
      </c>
      <c r="G424" s="37"/>
      <c r="H424" s="43"/>
    </row>
    <row r="425" s="2" customFormat="1" ht="16.8" customHeight="1">
      <c r="A425" s="37"/>
      <c r="B425" s="43"/>
      <c r="C425" s="260" t="s">
        <v>316</v>
      </c>
      <c r="D425" s="261" t="s">
        <v>316</v>
      </c>
      <c r="E425" s="262" t="s">
        <v>19</v>
      </c>
      <c r="F425" s="263">
        <v>4</v>
      </c>
      <c r="G425" s="37"/>
      <c r="H425" s="43"/>
    </row>
    <row r="426" s="2" customFormat="1" ht="16.8" customHeight="1">
      <c r="A426" s="37"/>
      <c r="B426" s="43"/>
      <c r="C426" s="264" t="s">
        <v>19</v>
      </c>
      <c r="D426" s="264" t="s">
        <v>450</v>
      </c>
      <c r="E426" s="16" t="s">
        <v>19</v>
      </c>
      <c r="F426" s="265">
        <v>0</v>
      </c>
      <c r="G426" s="37"/>
      <c r="H426" s="43"/>
    </row>
    <row r="427" s="2" customFormat="1" ht="16.8" customHeight="1">
      <c r="A427" s="37"/>
      <c r="B427" s="43"/>
      <c r="C427" s="264" t="s">
        <v>316</v>
      </c>
      <c r="D427" s="264" t="s">
        <v>826</v>
      </c>
      <c r="E427" s="16" t="s">
        <v>19</v>
      </c>
      <c r="F427" s="265">
        <v>4</v>
      </c>
      <c r="G427" s="37"/>
      <c r="H427" s="43"/>
    </row>
    <row r="428" s="2" customFormat="1" ht="16.8" customHeight="1">
      <c r="A428" s="37"/>
      <c r="B428" s="43"/>
      <c r="C428" s="266" t="s">
        <v>1470</v>
      </c>
      <c r="D428" s="37"/>
      <c r="E428" s="37"/>
      <c r="F428" s="37"/>
      <c r="G428" s="37"/>
      <c r="H428" s="43"/>
    </row>
    <row r="429" s="2" customFormat="1" ht="16.8" customHeight="1">
      <c r="A429" s="37"/>
      <c r="B429" s="43"/>
      <c r="C429" s="264" t="s">
        <v>887</v>
      </c>
      <c r="D429" s="264" t="s">
        <v>888</v>
      </c>
      <c r="E429" s="16" t="s">
        <v>484</v>
      </c>
      <c r="F429" s="265">
        <v>4</v>
      </c>
      <c r="G429" s="37"/>
      <c r="H429" s="43"/>
    </row>
    <row r="430" s="2" customFormat="1" ht="16.8" customHeight="1">
      <c r="A430" s="37"/>
      <c r="B430" s="43"/>
      <c r="C430" s="260" t="s">
        <v>340</v>
      </c>
      <c r="D430" s="261" t="s">
        <v>340</v>
      </c>
      <c r="E430" s="262" t="s">
        <v>19</v>
      </c>
      <c r="F430" s="263">
        <v>7</v>
      </c>
      <c r="G430" s="37"/>
      <c r="H430" s="43"/>
    </row>
    <row r="431" s="2" customFormat="1" ht="16.8" customHeight="1">
      <c r="A431" s="37"/>
      <c r="B431" s="43"/>
      <c r="C431" s="264" t="s">
        <v>19</v>
      </c>
      <c r="D431" s="264" t="s">
        <v>450</v>
      </c>
      <c r="E431" s="16" t="s">
        <v>19</v>
      </c>
      <c r="F431" s="265">
        <v>0</v>
      </c>
      <c r="G431" s="37"/>
      <c r="H431" s="43"/>
    </row>
    <row r="432" s="2" customFormat="1" ht="16.8" customHeight="1">
      <c r="A432" s="37"/>
      <c r="B432" s="43"/>
      <c r="C432" s="264" t="s">
        <v>340</v>
      </c>
      <c r="D432" s="264" t="s">
        <v>820</v>
      </c>
      <c r="E432" s="16" t="s">
        <v>19</v>
      </c>
      <c r="F432" s="265">
        <v>7</v>
      </c>
      <c r="G432" s="37"/>
      <c r="H432" s="43"/>
    </row>
    <row r="433" s="2" customFormat="1" ht="16.8" customHeight="1">
      <c r="A433" s="37"/>
      <c r="B433" s="43"/>
      <c r="C433" s="266" t="s">
        <v>1470</v>
      </c>
      <c r="D433" s="37"/>
      <c r="E433" s="37"/>
      <c r="F433" s="37"/>
      <c r="G433" s="37"/>
      <c r="H433" s="43"/>
    </row>
    <row r="434" s="2" customFormat="1" ht="16.8" customHeight="1">
      <c r="A434" s="37"/>
      <c r="B434" s="43"/>
      <c r="C434" s="264" t="s">
        <v>892</v>
      </c>
      <c r="D434" s="264" t="s">
        <v>893</v>
      </c>
      <c r="E434" s="16" t="s">
        <v>484</v>
      </c>
      <c r="F434" s="265">
        <v>7</v>
      </c>
      <c r="G434" s="37"/>
      <c r="H434" s="43"/>
    </row>
    <row r="435" s="2" customFormat="1" ht="16.8" customHeight="1">
      <c r="A435" s="37"/>
      <c r="B435" s="43"/>
      <c r="C435" s="260" t="s">
        <v>349</v>
      </c>
      <c r="D435" s="261" t="s">
        <v>349</v>
      </c>
      <c r="E435" s="262" t="s">
        <v>19</v>
      </c>
      <c r="F435" s="263">
        <v>4</v>
      </c>
      <c r="G435" s="37"/>
      <c r="H435" s="43"/>
    </row>
    <row r="436" s="2" customFormat="1" ht="16.8" customHeight="1">
      <c r="A436" s="37"/>
      <c r="B436" s="43"/>
      <c r="C436" s="264" t="s">
        <v>19</v>
      </c>
      <c r="D436" s="264" t="s">
        <v>450</v>
      </c>
      <c r="E436" s="16" t="s">
        <v>19</v>
      </c>
      <c r="F436" s="265">
        <v>0</v>
      </c>
      <c r="G436" s="37"/>
      <c r="H436" s="43"/>
    </row>
    <row r="437" s="2" customFormat="1" ht="16.8" customHeight="1">
      <c r="A437" s="37"/>
      <c r="B437" s="43"/>
      <c r="C437" s="264" t="s">
        <v>349</v>
      </c>
      <c r="D437" s="264" t="s">
        <v>826</v>
      </c>
      <c r="E437" s="16" t="s">
        <v>19</v>
      </c>
      <c r="F437" s="265">
        <v>4</v>
      </c>
      <c r="G437" s="37"/>
      <c r="H437" s="43"/>
    </row>
    <row r="438" s="2" customFormat="1" ht="16.8" customHeight="1">
      <c r="A438" s="37"/>
      <c r="B438" s="43"/>
      <c r="C438" s="266" t="s">
        <v>1470</v>
      </c>
      <c r="D438" s="37"/>
      <c r="E438" s="37"/>
      <c r="F438" s="37"/>
      <c r="G438" s="37"/>
      <c r="H438" s="43"/>
    </row>
    <row r="439" s="2" customFormat="1" ht="16.8" customHeight="1">
      <c r="A439" s="37"/>
      <c r="B439" s="43"/>
      <c r="C439" s="264" t="s">
        <v>897</v>
      </c>
      <c r="D439" s="264" t="s">
        <v>898</v>
      </c>
      <c r="E439" s="16" t="s">
        <v>484</v>
      </c>
      <c r="F439" s="265">
        <v>4</v>
      </c>
      <c r="G439" s="37"/>
      <c r="H439" s="43"/>
    </row>
    <row r="440" s="2" customFormat="1" ht="16.8" customHeight="1">
      <c r="A440" s="37"/>
      <c r="B440" s="43"/>
      <c r="C440" s="260" t="s">
        <v>359</v>
      </c>
      <c r="D440" s="261" t="s">
        <v>359</v>
      </c>
      <c r="E440" s="262" t="s">
        <v>19</v>
      </c>
      <c r="F440" s="263">
        <v>21</v>
      </c>
      <c r="G440" s="37"/>
      <c r="H440" s="43"/>
    </row>
    <row r="441" s="2" customFormat="1" ht="16.8" customHeight="1">
      <c r="A441" s="37"/>
      <c r="B441" s="43"/>
      <c r="C441" s="264" t="s">
        <v>19</v>
      </c>
      <c r="D441" s="264" t="s">
        <v>450</v>
      </c>
      <c r="E441" s="16" t="s">
        <v>19</v>
      </c>
      <c r="F441" s="265">
        <v>0</v>
      </c>
      <c r="G441" s="37"/>
      <c r="H441" s="43"/>
    </row>
    <row r="442" s="2" customFormat="1" ht="16.8" customHeight="1">
      <c r="A442" s="37"/>
      <c r="B442" s="43"/>
      <c r="C442" s="264" t="s">
        <v>359</v>
      </c>
      <c r="D442" s="264" t="s">
        <v>907</v>
      </c>
      <c r="E442" s="16" t="s">
        <v>19</v>
      </c>
      <c r="F442" s="265">
        <v>21</v>
      </c>
      <c r="G442" s="37"/>
      <c r="H442" s="43"/>
    </row>
    <row r="443" s="2" customFormat="1" ht="16.8" customHeight="1">
      <c r="A443" s="37"/>
      <c r="B443" s="43"/>
      <c r="C443" s="266" t="s">
        <v>1470</v>
      </c>
      <c r="D443" s="37"/>
      <c r="E443" s="37"/>
      <c r="F443" s="37"/>
      <c r="G443" s="37"/>
      <c r="H443" s="43"/>
    </row>
    <row r="444" s="2" customFormat="1" ht="16.8" customHeight="1">
      <c r="A444" s="37"/>
      <c r="B444" s="43"/>
      <c r="C444" s="264" t="s">
        <v>902</v>
      </c>
      <c r="D444" s="264" t="s">
        <v>903</v>
      </c>
      <c r="E444" s="16" t="s">
        <v>484</v>
      </c>
      <c r="F444" s="265">
        <v>21</v>
      </c>
      <c r="G444" s="37"/>
      <c r="H444" s="43"/>
    </row>
    <row r="445" s="2" customFormat="1" ht="16.8" customHeight="1">
      <c r="A445" s="37"/>
      <c r="B445" s="43"/>
      <c r="C445" s="260" t="s">
        <v>171</v>
      </c>
      <c r="D445" s="261" t="s">
        <v>171</v>
      </c>
      <c r="E445" s="262" t="s">
        <v>19</v>
      </c>
      <c r="F445" s="263">
        <v>100</v>
      </c>
      <c r="G445" s="37"/>
      <c r="H445" s="43"/>
    </row>
    <row r="446" s="2" customFormat="1" ht="16.8" customHeight="1">
      <c r="A446" s="37"/>
      <c r="B446" s="43"/>
      <c r="C446" s="264" t="s">
        <v>19</v>
      </c>
      <c r="D446" s="264" t="s">
        <v>450</v>
      </c>
      <c r="E446" s="16" t="s">
        <v>19</v>
      </c>
      <c r="F446" s="265">
        <v>0</v>
      </c>
      <c r="G446" s="37"/>
      <c r="H446" s="43"/>
    </row>
    <row r="447" s="2" customFormat="1" ht="16.8" customHeight="1">
      <c r="A447" s="37"/>
      <c r="B447" s="43"/>
      <c r="C447" s="264" t="s">
        <v>171</v>
      </c>
      <c r="D447" s="264" t="s">
        <v>172</v>
      </c>
      <c r="E447" s="16" t="s">
        <v>19</v>
      </c>
      <c r="F447" s="265">
        <v>100</v>
      </c>
      <c r="G447" s="37"/>
      <c r="H447" s="43"/>
    </row>
    <row r="448" s="2" customFormat="1" ht="16.8" customHeight="1">
      <c r="A448" s="37"/>
      <c r="B448" s="43"/>
      <c r="C448" s="266" t="s">
        <v>1470</v>
      </c>
      <c r="D448" s="37"/>
      <c r="E448" s="37"/>
      <c r="F448" s="37"/>
      <c r="G448" s="37"/>
      <c r="H448" s="43"/>
    </row>
    <row r="449" s="2" customFormat="1" ht="16.8" customHeight="1">
      <c r="A449" s="37"/>
      <c r="B449" s="43"/>
      <c r="C449" s="264" t="s">
        <v>166</v>
      </c>
      <c r="D449" s="264" t="s">
        <v>167</v>
      </c>
      <c r="E449" s="16" t="s">
        <v>153</v>
      </c>
      <c r="F449" s="265">
        <v>100</v>
      </c>
      <c r="G449" s="37"/>
      <c r="H449" s="43"/>
    </row>
    <row r="450" s="2" customFormat="1" ht="16.8" customHeight="1">
      <c r="A450" s="37"/>
      <c r="B450" s="43"/>
      <c r="C450" s="260" t="s">
        <v>369</v>
      </c>
      <c r="D450" s="261" t="s">
        <v>369</v>
      </c>
      <c r="E450" s="262" t="s">
        <v>19</v>
      </c>
      <c r="F450" s="263">
        <v>12</v>
      </c>
      <c r="G450" s="37"/>
      <c r="H450" s="43"/>
    </row>
    <row r="451" s="2" customFormat="1" ht="16.8" customHeight="1">
      <c r="A451" s="37"/>
      <c r="B451" s="43"/>
      <c r="C451" s="264" t="s">
        <v>19</v>
      </c>
      <c r="D451" s="264" t="s">
        <v>450</v>
      </c>
      <c r="E451" s="16" t="s">
        <v>19</v>
      </c>
      <c r="F451" s="265">
        <v>0</v>
      </c>
      <c r="G451" s="37"/>
      <c r="H451" s="43"/>
    </row>
    <row r="452" s="2" customFormat="1" ht="16.8" customHeight="1">
      <c r="A452" s="37"/>
      <c r="B452" s="43"/>
      <c r="C452" s="264" t="s">
        <v>369</v>
      </c>
      <c r="D452" s="264" t="s">
        <v>913</v>
      </c>
      <c r="E452" s="16" t="s">
        <v>19</v>
      </c>
      <c r="F452" s="265">
        <v>12</v>
      </c>
      <c r="G452" s="37"/>
      <c r="H452" s="43"/>
    </row>
    <row r="453" s="2" customFormat="1" ht="16.8" customHeight="1">
      <c r="A453" s="37"/>
      <c r="B453" s="43"/>
      <c r="C453" s="266" t="s">
        <v>1470</v>
      </c>
      <c r="D453" s="37"/>
      <c r="E453" s="37"/>
      <c r="F453" s="37"/>
      <c r="G453" s="37"/>
      <c r="H453" s="43"/>
    </row>
    <row r="454" s="2" customFormat="1" ht="16.8" customHeight="1">
      <c r="A454" s="37"/>
      <c r="B454" s="43"/>
      <c r="C454" s="264" t="s">
        <v>908</v>
      </c>
      <c r="D454" s="264" t="s">
        <v>909</v>
      </c>
      <c r="E454" s="16" t="s">
        <v>484</v>
      </c>
      <c r="F454" s="265">
        <v>12</v>
      </c>
      <c r="G454" s="37"/>
      <c r="H454" s="43"/>
    </row>
    <row r="455" s="2" customFormat="1" ht="16.8" customHeight="1">
      <c r="A455" s="37"/>
      <c r="B455" s="43"/>
      <c r="C455" s="260" t="s">
        <v>379</v>
      </c>
      <c r="D455" s="261" t="s">
        <v>379</v>
      </c>
      <c r="E455" s="262" t="s">
        <v>19</v>
      </c>
      <c r="F455" s="263">
        <v>21</v>
      </c>
      <c r="G455" s="37"/>
      <c r="H455" s="43"/>
    </row>
    <row r="456" s="2" customFormat="1" ht="16.8" customHeight="1">
      <c r="A456" s="37"/>
      <c r="B456" s="43"/>
      <c r="C456" s="264" t="s">
        <v>19</v>
      </c>
      <c r="D456" s="264" t="s">
        <v>450</v>
      </c>
      <c r="E456" s="16" t="s">
        <v>19</v>
      </c>
      <c r="F456" s="265">
        <v>0</v>
      </c>
      <c r="G456" s="37"/>
      <c r="H456" s="43"/>
    </row>
    <row r="457" s="2" customFormat="1" ht="16.8" customHeight="1">
      <c r="A457" s="37"/>
      <c r="B457" s="43"/>
      <c r="C457" s="264" t="s">
        <v>379</v>
      </c>
      <c r="D457" s="264" t="s">
        <v>907</v>
      </c>
      <c r="E457" s="16" t="s">
        <v>19</v>
      </c>
      <c r="F457" s="265">
        <v>21</v>
      </c>
      <c r="G457" s="37"/>
      <c r="H457" s="43"/>
    </row>
    <row r="458" s="2" customFormat="1" ht="16.8" customHeight="1">
      <c r="A458" s="37"/>
      <c r="B458" s="43"/>
      <c r="C458" s="266" t="s">
        <v>1470</v>
      </c>
      <c r="D458" s="37"/>
      <c r="E458" s="37"/>
      <c r="F458" s="37"/>
      <c r="G458" s="37"/>
      <c r="H458" s="43"/>
    </row>
    <row r="459" s="2" customFormat="1" ht="16.8" customHeight="1">
      <c r="A459" s="37"/>
      <c r="B459" s="43"/>
      <c r="C459" s="264" t="s">
        <v>914</v>
      </c>
      <c r="D459" s="264" t="s">
        <v>915</v>
      </c>
      <c r="E459" s="16" t="s">
        <v>484</v>
      </c>
      <c r="F459" s="265">
        <v>21</v>
      </c>
      <c r="G459" s="37"/>
      <c r="H459" s="43"/>
    </row>
    <row r="460" s="2" customFormat="1" ht="16.8" customHeight="1">
      <c r="A460" s="37"/>
      <c r="B460" s="43"/>
      <c r="C460" s="260" t="s">
        <v>389</v>
      </c>
      <c r="D460" s="261" t="s">
        <v>389</v>
      </c>
      <c r="E460" s="262" t="s">
        <v>19</v>
      </c>
      <c r="F460" s="263">
        <v>12</v>
      </c>
      <c r="G460" s="37"/>
      <c r="H460" s="43"/>
    </row>
    <row r="461" s="2" customFormat="1" ht="16.8" customHeight="1">
      <c r="A461" s="37"/>
      <c r="B461" s="43"/>
      <c r="C461" s="264" t="s">
        <v>19</v>
      </c>
      <c r="D461" s="264" t="s">
        <v>450</v>
      </c>
      <c r="E461" s="16" t="s">
        <v>19</v>
      </c>
      <c r="F461" s="265">
        <v>0</v>
      </c>
      <c r="G461" s="37"/>
      <c r="H461" s="43"/>
    </row>
    <row r="462" s="2" customFormat="1" ht="16.8" customHeight="1">
      <c r="A462" s="37"/>
      <c r="B462" s="43"/>
      <c r="C462" s="264" t="s">
        <v>389</v>
      </c>
      <c r="D462" s="264" t="s">
        <v>913</v>
      </c>
      <c r="E462" s="16" t="s">
        <v>19</v>
      </c>
      <c r="F462" s="265">
        <v>12</v>
      </c>
      <c r="G462" s="37"/>
      <c r="H462" s="43"/>
    </row>
    <row r="463" s="2" customFormat="1" ht="16.8" customHeight="1">
      <c r="A463" s="37"/>
      <c r="B463" s="43"/>
      <c r="C463" s="266" t="s">
        <v>1470</v>
      </c>
      <c r="D463" s="37"/>
      <c r="E463" s="37"/>
      <c r="F463" s="37"/>
      <c r="G463" s="37"/>
      <c r="H463" s="43"/>
    </row>
    <row r="464" s="2" customFormat="1" ht="16.8" customHeight="1">
      <c r="A464" s="37"/>
      <c r="B464" s="43"/>
      <c r="C464" s="264" t="s">
        <v>919</v>
      </c>
      <c r="D464" s="264" t="s">
        <v>920</v>
      </c>
      <c r="E464" s="16" t="s">
        <v>484</v>
      </c>
      <c r="F464" s="265">
        <v>12</v>
      </c>
      <c r="G464" s="37"/>
      <c r="H464" s="43"/>
    </row>
    <row r="465" s="2" customFormat="1" ht="16.8" customHeight="1">
      <c r="A465" s="37"/>
      <c r="B465" s="43"/>
      <c r="C465" s="260" t="s">
        <v>397</v>
      </c>
      <c r="D465" s="261" t="s">
        <v>397</v>
      </c>
      <c r="E465" s="262" t="s">
        <v>19</v>
      </c>
      <c r="F465" s="263">
        <v>21</v>
      </c>
      <c r="G465" s="37"/>
      <c r="H465" s="43"/>
    </row>
    <row r="466" s="2" customFormat="1" ht="16.8" customHeight="1">
      <c r="A466" s="37"/>
      <c r="B466" s="43"/>
      <c r="C466" s="264" t="s">
        <v>19</v>
      </c>
      <c r="D466" s="264" t="s">
        <v>450</v>
      </c>
      <c r="E466" s="16" t="s">
        <v>19</v>
      </c>
      <c r="F466" s="265">
        <v>0</v>
      </c>
      <c r="G466" s="37"/>
      <c r="H466" s="43"/>
    </row>
    <row r="467" s="2" customFormat="1" ht="16.8" customHeight="1">
      <c r="A467" s="37"/>
      <c r="B467" s="43"/>
      <c r="C467" s="264" t="s">
        <v>397</v>
      </c>
      <c r="D467" s="264" t="s">
        <v>907</v>
      </c>
      <c r="E467" s="16" t="s">
        <v>19</v>
      </c>
      <c r="F467" s="265">
        <v>21</v>
      </c>
      <c r="G467" s="37"/>
      <c r="H467" s="43"/>
    </row>
    <row r="468" s="2" customFormat="1" ht="16.8" customHeight="1">
      <c r="A468" s="37"/>
      <c r="B468" s="43"/>
      <c r="C468" s="266" t="s">
        <v>1470</v>
      </c>
      <c r="D468" s="37"/>
      <c r="E468" s="37"/>
      <c r="F468" s="37"/>
      <c r="G468" s="37"/>
      <c r="H468" s="43"/>
    </row>
    <row r="469" s="2" customFormat="1" ht="16.8" customHeight="1">
      <c r="A469" s="37"/>
      <c r="B469" s="43"/>
      <c r="C469" s="264" t="s">
        <v>924</v>
      </c>
      <c r="D469" s="264" t="s">
        <v>925</v>
      </c>
      <c r="E469" s="16" t="s">
        <v>484</v>
      </c>
      <c r="F469" s="265">
        <v>21</v>
      </c>
      <c r="G469" s="37"/>
      <c r="H469" s="43"/>
    </row>
    <row r="470" s="2" customFormat="1" ht="16.8" customHeight="1">
      <c r="A470" s="37"/>
      <c r="B470" s="43"/>
      <c r="C470" s="260" t="s">
        <v>407</v>
      </c>
      <c r="D470" s="261" t="s">
        <v>407</v>
      </c>
      <c r="E470" s="262" t="s">
        <v>19</v>
      </c>
      <c r="F470" s="263">
        <v>12</v>
      </c>
      <c r="G470" s="37"/>
      <c r="H470" s="43"/>
    </row>
    <row r="471" s="2" customFormat="1" ht="16.8" customHeight="1">
      <c r="A471" s="37"/>
      <c r="B471" s="43"/>
      <c r="C471" s="264" t="s">
        <v>19</v>
      </c>
      <c r="D471" s="264" t="s">
        <v>450</v>
      </c>
      <c r="E471" s="16" t="s">
        <v>19</v>
      </c>
      <c r="F471" s="265">
        <v>0</v>
      </c>
      <c r="G471" s="37"/>
      <c r="H471" s="43"/>
    </row>
    <row r="472" s="2" customFormat="1" ht="16.8" customHeight="1">
      <c r="A472" s="37"/>
      <c r="B472" s="43"/>
      <c r="C472" s="264" t="s">
        <v>407</v>
      </c>
      <c r="D472" s="264" t="s">
        <v>913</v>
      </c>
      <c r="E472" s="16" t="s">
        <v>19</v>
      </c>
      <c r="F472" s="265">
        <v>12</v>
      </c>
      <c r="G472" s="37"/>
      <c r="H472" s="43"/>
    </row>
    <row r="473" s="2" customFormat="1" ht="16.8" customHeight="1">
      <c r="A473" s="37"/>
      <c r="B473" s="43"/>
      <c r="C473" s="266" t="s">
        <v>1470</v>
      </c>
      <c r="D473" s="37"/>
      <c r="E473" s="37"/>
      <c r="F473" s="37"/>
      <c r="G473" s="37"/>
      <c r="H473" s="43"/>
    </row>
    <row r="474" s="2" customFormat="1" ht="16.8" customHeight="1">
      <c r="A474" s="37"/>
      <c r="B474" s="43"/>
      <c r="C474" s="264" t="s">
        <v>929</v>
      </c>
      <c r="D474" s="264" t="s">
        <v>930</v>
      </c>
      <c r="E474" s="16" t="s">
        <v>484</v>
      </c>
      <c r="F474" s="265">
        <v>12</v>
      </c>
      <c r="G474" s="37"/>
      <c r="H474" s="43"/>
    </row>
    <row r="475" s="2" customFormat="1" ht="16.8" customHeight="1">
      <c r="A475" s="37"/>
      <c r="B475" s="43"/>
      <c r="C475" s="260" t="s">
        <v>416</v>
      </c>
      <c r="D475" s="261" t="s">
        <v>416</v>
      </c>
      <c r="E475" s="262" t="s">
        <v>19</v>
      </c>
      <c r="F475" s="263">
        <v>405.54000000000002</v>
      </c>
      <c r="G475" s="37"/>
      <c r="H475" s="43"/>
    </row>
    <row r="476" s="2" customFormat="1" ht="16.8" customHeight="1">
      <c r="A476" s="37"/>
      <c r="B476" s="43"/>
      <c r="C476" s="264" t="s">
        <v>19</v>
      </c>
      <c r="D476" s="264" t="s">
        <v>450</v>
      </c>
      <c r="E476" s="16" t="s">
        <v>19</v>
      </c>
      <c r="F476" s="265">
        <v>0</v>
      </c>
      <c r="G476" s="37"/>
      <c r="H476" s="43"/>
    </row>
    <row r="477" s="2" customFormat="1" ht="16.8" customHeight="1">
      <c r="A477" s="37"/>
      <c r="B477" s="43"/>
      <c r="C477" s="264" t="s">
        <v>416</v>
      </c>
      <c r="D477" s="264" t="s">
        <v>935</v>
      </c>
      <c r="E477" s="16" t="s">
        <v>19</v>
      </c>
      <c r="F477" s="265">
        <v>405.54000000000002</v>
      </c>
      <c r="G477" s="37"/>
      <c r="H477" s="43"/>
    </row>
    <row r="478" s="2" customFormat="1" ht="16.8" customHeight="1">
      <c r="A478" s="37"/>
      <c r="B478" s="43"/>
      <c r="C478" s="266" t="s">
        <v>1470</v>
      </c>
      <c r="D478" s="37"/>
      <c r="E478" s="37"/>
      <c r="F478" s="37"/>
      <c r="G478" s="37"/>
      <c r="H478" s="43"/>
    </row>
    <row r="479" s="2" customFormat="1" ht="16.8" customHeight="1">
      <c r="A479" s="37"/>
      <c r="B479" s="43"/>
      <c r="C479" s="264" t="s">
        <v>240</v>
      </c>
      <c r="D479" s="264" t="s">
        <v>241</v>
      </c>
      <c r="E479" s="16" t="s">
        <v>202</v>
      </c>
      <c r="F479" s="265">
        <v>424.92000000000002</v>
      </c>
      <c r="G479" s="37"/>
      <c r="H479" s="43"/>
    </row>
    <row r="480" s="2" customFormat="1" ht="16.8" customHeight="1">
      <c r="A480" s="37"/>
      <c r="B480" s="43"/>
      <c r="C480" s="260" t="s">
        <v>426</v>
      </c>
      <c r="D480" s="261" t="s">
        <v>426</v>
      </c>
      <c r="E480" s="262" t="s">
        <v>19</v>
      </c>
      <c r="F480" s="263">
        <v>3244.3200000000002</v>
      </c>
      <c r="G480" s="37"/>
      <c r="H480" s="43"/>
    </row>
    <row r="481" s="2" customFormat="1" ht="16.8" customHeight="1">
      <c r="A481" s="37"/>
      <c r="B481" s="43"/>
      <c r="C481" s="264" t="s">
        <v>19</v>
      </c>
      <c r="D481" s="264" t="s">
        <v>450</v>
      </c>
      <c r="E481" s="16" t="s">
        <v>19</v>
      </c>
      <c r="F481" s="265">
        <v>0</v>
      </c>
      <c r="G481" s="37"/>
      <c r="H481" s="43"/>
    </row>
    <row r="482" s="2" customFormat="1" ht="16.8" customHeight="1">
      <c r="A482" s="37"/>
      <c r="B482" s="43"/>
      <c r="C482" s="264" t="s">
        <v>426</v>
      </c>
      <c r="D482" s="264" t="s">
        <v>940</v>
      </c>
      <c r="E482" s="16" t="s">
        <v>19</v>
      </c>
      <c r="F482" s="265">
        <v>3244.3200000000002</v>
      </c>
      <c r="G482" s="37"/>
      <c r="H482" s="43"/>
    </row>
    <row r="483" s="2" customFormat="1" ht="16.8" customHeight="1">
      <c r="A483" s="37"/>
      <c r="B483" s="43"/>
      <c r="C483" s="266" t="s">
        <v>1470</v>
      </c>
      <c r="D483" s="37"/>
      <c r="E483" s="37"/>
      <c r="F483" s="37"/>
      <c r="G483" s="37"/>
      <c r="H483" s="43"/>
    </row>
    <row r="484" s="2" customFormat="1" ht="16.8" customHeight="1">
      <c r="A484" s="37"/>
      <c r="B484" s="43"/>
      <c r="C484" s="264" t="s">
        <v>250</v>
      </c>
      <c r="D484" s="264" t="s">
        <v>251</v>
      </c>
      <c r="E484" s="16" t="s">
        <v>202</v>
      </c>
      <c r="F484" s="265">
        <v>3244.3200000000002</v>
      </c>
      <c r="G484" s="37"/>
      <c r="H484" s="43"/>
    </row>
    <row r="485" s="2" customFormat="1" ht="16.8" customHeight="1">
      <c r="A485" s="37"/>
      <c r="B485" s="43"/>
      <c r="C485" s="260" t="s">
        <v>471</v>
      </c>
      <c r="D485" s="261" t="s">
        <v>471</v>
      </c>
      <c r="E485" s="262" t="s">
        <v>19</v>
      </c>
      <c r="F485" s="263">
        <v>397</v>
      </c>
      <c r="G485" s="37"/>
      <c r="H485" s="43"/>
    </row>
    <row r="486" s="2" customFormat="1" ht="16.8" customHeight="1">
      <c r="A486" s="37"/>
      <c r="B486" s="43"/>
      <c r="C486" s="264" t="s">
        <v>19</v>
      </c>
      <c r="D486" s="264" t="s">
        <v>450</v>
      </c>
      <c r="E486" s="16" t="s">
        <v>19</v>
      </c>
      <c r="F486" s="265">
        <v>0</v>
      </c>
      <c r="G486" s="37"/>
      <c r="H486" s="43"/>
    </row>
    <row r="487" s="2" customFormat="1" ht="16.8" customHeight="1">
      <c r="A487" s="37"/>
      <c r="B487" s="43"/>
      <c r="C487" s="264" t="s">
        <v>471</v>
      </c>
      <c r="D487" s="264" t="s">
        <v>942</v>
      </c>
      <c r="E487" s="16" t="s">
        <v>19</v>
      </c>
      <c r="F487" s="265">
        <v>397</v>
      </c>
      <c r="G487" s="37"/>
      <c r="H487" s="43"/>
    </row>
    <row r="488" s="2" customFormat="1" ht="16.8" customHeight="1">
      <c r="A488" s="37"/>
      <c r="B488" s="43"/>
      <c r="C488" s="266" t="s">
        <v>1470</v>
      </c>
      <c r="D488" s="37"/>
      <c r="E488" s="37"/>
      <c r="F488" s="37"/>
      <c r="G488" s="37"/>
      <c r="H488" s="43"/>
    </row>
    <row r="489" s="2" customFormat="1" ht="16.8" customHeight="1">
      <c r="A489" s="37"/>
      <c r="B489" s="43"/>
      <c r="C489" s="264" t="s">
        <v>260</v>
      </c>
      <c r="D489" s="264" t="s">
        <v>261</v>
      </c>
      <c r="E489" s="16" t="s">
        <v>202</v>
      </c>
      <c r="F489" s="265">
        <v>533.17999999999995</v>
      </c>
      <c r="G489" s="37"/>
      <c r="H489" s="43"/>
    </row>
    <row r="490" s="2" customFormat="1" ht="16.8" customHeight="1">
      <c r="A490" s="37"/>
      <c r="B490" s="43"/>
      <c r="C490" s="260" t="s">
        <v>102</v>
      </c>
      <c r="D490" s="261" t="s">
        <v>102</v>
      </c>
      <c r="E490" s="262" t="s">
        <v>19</v>
      </c>
      <c r="F490" s="263">
        <v>318</v>
      </c>
      <c r="G490" s="37"/>
      <c r="H490" s="43"/>
    </row>
    <row r="491" s="2" customFormat="1" ht="16.8" customHeight="1">
      <c r="A491" s="37"/>
      <c r="B491" s="43"/>
      <c r="C491" s="264" t="s">
        <v>19</v>
      </c>
      <c r="D491" s="264" t="s">
        <v>450</v>
      </c>
      <c r="E491" s="16" t="s">
        <v>19</v>
      </c>
      <c r="F491" s="265">
        <v>0</v>
      </c>
      <c r="G491" s="37"/>
      <c r="H491" s="43"/>
    </row>
    <row r="492" s="2" customFormat="1" ht="16.8" customHeight="1">
      <c r="A492" s="37"/>
      <c r="B492" s="43"/>
      <c r="C492" s="264" t="s">
        <v>102</v>
      </c>
      <c r="D492" s="264" t="s">
        <v>947</v>
      </c>
      <c r="E492" s="16" t="s">
        <v>19</v>
      </c>
      <c r="F492" s="265">
        <v>318</v>
      </c>
      <c r="G492" s="37"/>
      <c r="H492" s="43"/>
    </row>
    <row r="493" s="2" customFormat="1" ht="16.8" customHeight="1">
      <c r="A493" s="37"/>
      <c r="B493" s="43"/>
      <c r="C493" s="266" t="s">
        <v>1470</v>
      </c>
      <c r="D493" s="37"/>
      <c r="E493" s="37"/>
      <c r="F493" s="37"/>
      <c r="G493" s="37"/>
      <c r="H493" s="43"/>
    </row>
    <row r="494" s="2" customFormat="1" ht="16.8" customHeight="1">
      <c r="A494" s="37"/>
      <c r="B494" s="43"/>
      <c r="C494" s="264" t="s">
        <v>271</v>
      </c>
      <c r="D494" s="264" t="s">
        <v>272</v>
      </c>
      <c r="E494" s="16" t="s">
        <v>202</v>
      </c>
      <c r="F494" s="265">
        <v>715</v>
      </c>
      <c r="G494" s="37"/>
      <c r="H494" s="43"/>
    </row>
    <row r="495" s="2" customFormat="1" ht="16.8" customHeight="1">
      <c r="A495" s="37"/>
      <c r="B495" s="43"/>
      <c r="C495" s="260" t="s">
        <v>104</v>
      </c>
      <c r="D495" s="261" t="s">
        <v>104</v>
      </c>
      <c r="E495" s="262" t="s">
        <v>19</v>
      </c>
      <c r="F495" s="263">
        <v>815.46900000000005</v>
      </c>
      <c r="G495" s="37"/>
      <c r="H495" s="43"/>
    </row>
    <row r="496" s="2" customFormat="1" ht="16.8" customHeight="1">
      <c r="A496" s="37"/>
      <c r="B496" s="43"/>
      <c r="C496" s="264" t="s">
        <v>19</v>
      </c>
      <c r="D496" s="264" t="s">
        <v>450</v>
      </c>
      <c r="E496" s="16" t="s">
        <v>19</v>
      </c>
      <c r="F496" s="265">
        <v>0</v>
      </c>
      <c r="G496" s="37"/>
      <c r="H496" s="43"/>
    </row>
    <row r="497" s="2" customFormat="1" ht="16.8" customHeight="1">
      <c r="A497" s="37"/>
      <c r="B497" s="43"/>
      <c r="C497" s="264" t="s">
        <v>104</v>
      </c>
      <c r="D497" s="264" t="s">
        <v>952</v>
      </c>
      <c r="E497" s="16" t="s">
        <v>19</v>
      </c>
      <c r="F497" s="265">
        <v>815.46900000000005</v>
      </c>
      <c r="G497" s="37"/>
      <c r="H497" s="43"/>
    </row>
    <row r="498" s="2" customFormat="1" ht="16.8" customHeight="1">
      <c r="A498" s="37"/>
      <c r="B498" s="43"/>
      <c r="C498" s="266" t="s">
        <v>1470</v>
      </c>
      <c r="D498" s="37"/>
      <c r="E498" s="37"/>
      <c r="F498" s="37"/>
      <c r="G498" s="37"/>
      <c r="H498" s="43"/>
    </row>
    <row r="499" s="2" customFormat="1" ht="16.8" customHeight="1">
      <c r="A499" s="37"/>
      <c r="B499" s="43"/>
      <c r="C499" s="264" t="s">
        <v>282</v>
      </c>
      <c r="D499" s="264" t="s">
        <v>283</v>
      </c>
      <c r="E499" s="16" t="s">
        <v>284</v>
      </c>
      <c r="F499" s="265">
        <v>815.46900000000005</v>
      </c>
      <c r="G499" s="37"/>
      <c r="H499" s="43"/>
    </row>
    <row r="500" s="2" customFormat="1" ht="16.8" customHeight="1">
      <c r="A500" s="37"/>
      <c r="B500" s="43"/>
      <c r="C500" s="260" t="s">
        <v>182</v>
      </c>
      <c r="D500" s="261" t="s">
        <v>182</v>
      </c>
      <c r="E500" s="262" t="s">
        <v>19</v>
      </c>
      <c r="F500" s="263">
        <v>7</v>
      </c>
      <c r="G500" s="37"/>
      <c r="H500" s="43"/>
    </row>
    <row r="501" s="2" customFormat="1" ht="16.8" customHeight="1">
      <c r="A501" s="37"/>
      <c r="B501" s="43"/>
      <c r="C501" s="264" t="s">
        <v>19</v>
      </c>
      <c r="D501" s="264" t="s">
        <v>450</v>
      </c>
      <c r="E501" s="16" t="s">
        <v>19</v>
      </c>
      <c r="F501" s="265">
        <v>0</v>
      </c>
      <c r="G501" s="37"/>
      <c r="H501" s="43"/>
    </row>
    <row r="502" s="2" customFormat="1" ht="16.8" customHeight="1">
      <c r="A502" s="37"/>
      <c r="B502" s="43"/>
      <c r="C502" s="264" t="s">
        <v>182</v>
      </c>
      <c r="D502" s="264" t="s">
        <v>820</v>
      </c>
      <c r="E502" s="16" t="s">
        <v>19</v>
      </c>
      <c r="F502" s="265">
        <v>7</v>
      </c>
      <c r="G502" s="37"/>
      <c r="H502" s="43"/>
    </row>
    <row r="503" s="2" customFormat="1" ht="16.8" customHeight="1">
      <c r="A503" s="37"/>
      <c r="B503" s="43"/>
      <c r="C503" s="266" t="s">
        <v>1470</v>
      </c>
      <c r="D503" s="37"/>
      <c r="E503" s="37"/>
      <c r="F503" s="37"/>
      <c r="G503" s="37"/>
      <c r="H503" s="43"/>
    </row>
    <row r="504" s="2" customFormat="1" ht="16.8" customHeight="1">
      <c r="A504" s="37"/>
      <c r="B504" s="43"/>
      <c r="C504" s="264" t="s">
        <v>815</v>
      </c>
      <c r="D504" s="264" t="s">
        <v>816</v>
      </c>
      <c r="E504" s="16" t="s">
        <v>672</v>
      </c>
      <c r="F504" s="265">
        <v>7</v>
      </c>
      <c r="G504" s="37"/>
      <c r="H504" s="43"/>
    </row>
    <row r="505" s="2" customFormat="1" ht="16.8" customHeight="1">
      <c r="A505" s="37"/>
      <c r="B505" s="43"/>
      <c r="C505" s="260" t="s">
        <v>106</v>
      </c>
      <c r="D505" s="261" t="s">
        <v>106</v>
      </c>
      <c r="E505" s="262" t="s">
        <v>19</v>
      </c>
      <c r="F505" s="263">
        <v>405.54000000000002</v>
      </c>
      <c r="G505" s="37"/>
      <c r="H505" s="43"/>
    </row>
    <row r="506" s="2" customFormat="1" ht="16.8" customHeight="1">
      <c r="A506" s="37"/>
      <c r="B506" s="43"/>
      <c r="C506" s="264" t="s">
        <v>19</v>
      </c>
      <c r="D506" s="264" t="s">
        <v>450</v>
      </c>
      <c r="E506" s="16" t="s">
        <v>19</v>
      </c>
      <c r="F506" s="265">
        <v>0</v>
      </c>
      <c r="G506" s="37"/>
      <c r="H506" s="43"/>
    </row>
    <row r="507" s="2" customFormat="1" ht="16.8" customHeight="1">
      <c r="A507" s="37"/>
      <c r="B507" s="43"/>
      <c r="C507" s="264" t="s">
        <v>106</v>
      </c>
      <c r="D507" s="264" t="s">
        <v>954</v>
      </c>
      <c r="E507" s="16" t="s">
        <v>19</v>
      </c>
      <c r="F507" s="265">
        <v>405.54000000000002</v>
      </c>
      <c r="G507" s="37"/>
      <c r="H507" s="43"/>
    </row>
    <row r="508" s="2" customFormat="1" ht="16.8" customHeight="1">
      <c r="A508" s="37"/>
      <c r="B508" s="43"/>
      <c r="C508" s="266" t="s">
        <v>1470</v>
      </c>
      <c r="D508" s="37"/>
      <c r="E508" s="37"/>
      <c r="F508" s="37"/>
      <c r="G508" s="37"/>
      <c r="H508" s="43"/>
    </row>
    <row r="509" s="2" customFormat="1" ht="16.8" customHeight="1">
      <c r="A509" s="37"/>
      <c r="B509" s="43"/>
      <c r="C509" s="264" t="s">
        <v>299</v>
      </c>
      <c r="D509" s="264" t="s">
        <v>300</v>
      </c>
      <c r="E509" s="16" t="s">
        <v>202</v>
      </c>
      <c r="F509" s="265">
        <v>424.92000000000002</v>
      </c>
      <c r="G509" s="37"/>
      <c r="H509" s="43"/>
    </row>
    <row r="510" s="2" customFormat="1" ht="16.8" customHeight="1">
      <c r="A510" s="37"/>
      <c r="B510" s="43"/>
      <c r="C510" s="260" t="s">
        <v>524</v>
      </c>
      <c r="D510" s="261" t="s">
        <v>524</v>
      </c>
      <c r="E510" s="262" t="s">
        <v>19</v>
      </c>
      <c r="F510" s="263">
        <v>730.89200000000005</v>
      </c>
      <c r="G510" s="37"/>
      <c r="H510" s="43"/>
    </row>
    <row r="511" s="2" customFormat="1" ht="16.8" customHeight="1">
      <c r="A511" s="37"/>
      <c r="B511" s="43"/>
      <c r="C511" s="264" t="s">
        <v>19</v>
      </c>
      <c r="D511" s="264" t="s">
        <v>450</v>
      </c>
      <c r="E511" s="16" t="s">
        <v>19</v>
      </c>
      <c r="F511" s="265">
        <v>0</v>
      </c>
      <c r="G511" s="37"/>
      <c r="H511" s="43"/>
    </row>
    <row r="512" s="2" customFormat="1" ht="16.8" customHeight="1">
      <c r="A512" s="37"/>
      <c r="B512" s="43"/>
      <c r="C512" s="264" t="s">
        <v>524</v>
      </c>
      <c r="D512" s="264" t="s">
        <v>960</v>
      </c>
      <c r="E512" s="16" t="s">
        <v>19</v>
      </c>
      <c r="F512" s="265">
        <v>730.89200000000005</v>
      </c>
      <c r="G512" s="37"/>
      <c r="H512" s="43"/>
    </row>
    <row r="513" s="2" customFormat="1" ht="16.8" customHeight="1">
      <c r="A513" s="37"/>
      <c r="B513" s="43"/>
      <c r="C513" s="266" t="s">
        <v>1470</v>
      </c>
      <c r="D513" s="37"/>
      <c r="E513" s="37"/>
      <c r="F513" s="37"/>
      <c r="G513" s="37"/>
      <c r="H513" s="43"/>
    </row>
    <row r="514" s="2" customFormat="1" ht="16.8" customHeight="1">
      <c r="A514" s="37"/>
      <c r="B514" s="43"/>
      <c r="C514" s="264" t="s">
        <v>957</v>
      </c>
      <c r="D514" s="264" t="s">
        <v>310</v>
      </c>
      <c r="E514" s="16" t="s">
        <v>311</v>
      </c>
      <c r="F514" s="265">
        <v>763.25699999999995</v>
      </c>
      <c r="G514" s="37"/>
      <c r="H514" s="43"/>
    </row>
    <row r="515" s="2" customFormat="1" ht="16.8" customHeight="1">
      <c r="A515" s="37"/>
      <c r="B515" s="43"/>
      <c r="C515" s="260" t="s">
        <v>534</v>
      </c>
      <c r="D515" s="261" t="s">
        <v>534</v>
      </c>
      <c r="E515" s="262" t="s">
        <v>19</v>
      </c>
      <c r="F515" s="263">
        <v>197</v>
      </c>
      <c r="G515" s="37"/>
      <c r="H515" s="43"/>
    </row>
    <row r="516" s="2" customFormat="1" ht="16.8" customHeight="1">
      <c r="A516" s="37"/>
      <c r="B516" s="43"/>
      <c r="C516" s="264" t="s">
        <v>19</v>
      </c>
      <c r="D516" s="264" t="s">
        <v>450</v>
      </c>
      <c r="E516" s="16" t="s">
        <v>19</v>
      </c>
      <c r="F516" s="265">
        <v>0</v>
      </c>
      <c r="G516" s="37"/>
      <c r="H516" s="43"/>
    </row>
    <row r="517" s="2" customFormat="1" ht="16.8" customHeight="1">
      <c r="A517" s="37"/>
      <c r="B517" s="43"/>
      <c r="C517" s="264" t="s">
        <v>534</v>
      </c>
      <c r="D517" s="264" t="s">
        <v>972</v>
      </c>
      <c r="E517" s="16" t="s">
        <v>19</v>
      </c>
      <c r="F517" s="265">
        <v>197</v>
      </c>
      <c r="G517" s="37"/>
      <c r="H517" s="43"/>
    </row>
    <row r="518" s="2" customFormat="1" ht="16.8" customHeight="1">
      <c r="A518" s="37"/>
      <c r="B518" s="43"/>
      <c r="C518" s="266" t="s">
        <v>1470</v>
      </c>
      <c r="D518" s="37"/>
      <c r="E518" s="37"/>
      <c r="F518" s="37"/>
      <c r="G518" s="37"/>
      <c r="H518" s="43"/>
    </row>
    <row r="519" s="2" customFormat="1" ht="16.8" customHeight="1">
      <c r="A519" s="37"/>
      <c r="B519" s="43"/>
      <c r="C519" s="264" t="s">
        <v>967</v>
      </c>
      <c r="D519" s="264" t="s">
        <v>968</v>
      </c>
      <c r="E519" s="16" t="s">
        <v>153</v>
      </c>
      <c r="F519" s="265">
        <v>197</v>
      </c>
      <c r="G519" s="37"/>
      <c r="H519" s="43"/>
    </row>
    <row r="520" s="2" customFormat="1" ht="16.8" customHeight="1">
      <c r="A520" s="37"/>
      <c r="B520" s="43"/>
      <c r="C520" s="260" t="s">
        <v>544</v>
      </c>
      <c r="D520" s="261" t="s">
        <v>544</v>
      </c>
      <c r="E520" s="262" t="s">
        <v>19</v>
      </c>
      <c r="F520" s="263">
        <v>197</v>
      </c>
      <c r="G520" s="37"/>
      <c r="H520" s="43"/>
    </row>
    <row r="521" s="2" customFormat="1" ht="16.8" customHeight="1">
      <c r="A521" s="37"/>
      <c r="B521" s="43"/>
      <c r="C521" s="264" t="s">
        <v>19</v>
      </c>
      <c r="D521" s="264" t="s">
        <v>450</v>
      </c>
      <c r="E521" s="16" t="s">
        <v>19</v>
      </c>
      <c r="F521" s="265">
        <v>0</v>
      </c>
      <c r="G521" s="37"/>
      <c r="H521" s="43"/>
    </row>
    <row r="522" s="2" customFormat="1" ht="16.8" customHeight="1">
      <c r="A522" s="37"/>
      <c r="B522" s="43"/>
      <c r="C522" s="264" t="s">
        <v>544</v>
      </c>
      <c r="D522" s="264" t="s">
        <v>972</v>
      </c>
      <c r="E522" s="16" t="s">
        <v>19</v>
      </c>
      <c r="F522" s="265">
        <v>197</v>
      </c>
      <c r="G522" s="37"/>
      <c r="H522" s="43"/>
    </row>
    <row r="523" s="2" customFormat="1" ht="16.8" customHeight="1">
      <c r="A523" s="37"/>
      <c r="B523" s="43"/>
      <c r="C523" s="266" t="s">
        <v>1470</v>
      </c>
      <c r="D523" s="37"/>
      <c r="E523" s="37"/>
      <c r="F523" s="37"/>
      <c r="G523" s="37"/>
      <c r="H523" s="43"/>
    </row>
    <row r="524" s="2" customFormat="1" ht="16.8" customHeight="1">
      <c r="A524" s="37"/>
      <c r="B524" s="43"/>
      <c r="C524" s="264" t="s">
        <v>973</v>
      </c>
      <c r="D524" s="264" t="s">
        <v>974</v>
      </c>
      <c r="E524" s="16" t="s">
        <v>291</v>
      </c>
      <c r="F524" s="265">
        <v>197</v>
      </c>
      <c r="G524" s="37"/>
      <c r="H524" s="43"/>
    </row>
    <row r="525" s="2" customFormat="1" ht="16.8" customHeight="1">
      <c r="A525" s="37"/>
      <c r="B525" s="43"/>
      <c r="C525" s="260" t="s">
        <v>554</v>
      </c>
      <c r="D525" s="261" t="s">
        <v>554</v>
      </c>
      <c r="E525" s="262" t="s">
        <v>19</v>
      </c>
      <c r="F525" s="263">
        <v>776.29999999999995</v>
      </c>
      <c r="G525" s="37"/>
      <c r="H525" s="43"/>
    </row>
    <row r="526" s="2" customFormat="1" ht="16.8" customHeight="1">
      <c r="A526" s="37"/>
      <c r="B526" s="43"/>
      <c r="C526" s="264" t="s">
        <v>19</v>
      </c>
      <c r="D526" s="264" t="s">
        <v>450</v>
      </c>
      <c r="E526" s="16" t="s">
        <v>19</v>
      </c>
      <c r="F526" s="265">
        <v>0</v>
      </c>
      <c r="G526" s="37"/>
      <c r="H526" s="43"/>
    </row>
    <row r="527" s="2" customFormat="1" ht="16.8" customHeight="1">
      <c r="A527" s="37"/>
      <c r="B527" s="43"/>
      <c r="C527" s="264" t="s">
        <v>554</v>
      </c>
      <c r="D527" s="264" t="s">
        <v>983</v>
      </c>
      <c r="E527" s="16" t="s">
        <v>19</v>
      </c>
      <c r="F527" s="265">
        <v>776.29999999999995</v>
      </c>
      <c r="G527" s="37"/>
      <c r="H527" s="43"/>
    </row>
    <row r="528" s="2" customFormat="1" ht="16.8" customHeight="1">
      <c r="A528" s="37"/>
      <c r="B528" s="43"/>
      <c r="C528" s="266" t="s">
        <v>1470</v>
      </c>
      <c r="D528" s="37"/>
      <c r="E528" s="37"/>
      <c r="F528" s="37"/>
      <c r="G528" s="37"/>
      <c r="H528" s="43"/>
    </row>
    <row r="529" s="2" customFormat="1" ht="16.8" customHeight="1">
      <c r="A529" s="37"/>
      <c r="B529" s="43"/>
      <c r="C529" s="264" t="s">
        <v>978</v>
      </c>
      <c r="D529" s="264" t="s">
        <v>979</v>
      </c>
      <c r="E529" s="16" t="s">
        <v>291</v>
      </c>
      <c r="F529" s="265">
        <v>776.29999999999995</v>
      </c>
      <c r="G529" s="37"/>
      <c r="H529" s="43"/>
    </row>
    <row r="530" s="2" customFormat="1" ht="16.8" customHeight="1">
      <c r="A530" s="37"/>
      <c r="B530" s="43"/>
      <c r="C530" s="260" t="s">
        <v>565</v>
      </c>
      <c r="D530" s="261" t="s">
        <v>565</v>
      </c>
      <c r="E530" s="262" t="s">
        <v>19</v>
      </c>
      <c r="F530" s="263">
        <v>50.125</v>
      </c>
      <c r="G530" s="37"/>
      <c r="H530" s="43"/>
    </row>
    <row r="531" s="2" customFormat="1" ht="16.8" customHeight="1">
      <c r="A531" s="37"/>
      <c r="B531" s="43"/>
      <c r="C531" s="264" t="s">
        <v>19</v>
      </c>
      <c r="D531" s="264" t="s">
        <v>450</v>
      </c>
      <c r="E531" s="16" t="s">
        <v>19</v>
      </c>
      <c r="F531" s="265">
        <v>0</v>
      </c>
      <c r="G531" s="37"/>
      <c r="H531" s="43"/>
    </row>
    <row r="532" s="2" customFormat="1" ht="16.8" customHeight="1">
      <c r="A532" s="37"/>
      <c r="B532" s="43"/>
      <c r="C532" s="264" t="s">
        <v>565</v>
      </c>
      <c r="D532" s="264" t="s">
        <v>985</v>
      </c>
      <c r="E532" s="16" t="s">
        <v>19</v>
      </c>
      <c r="F532" s="265">
        <v>50.125</v>
      </c>
      <c r="G532" s="37"/>
      <c r="H532" s="43"/>
    </row>
    <row r="533" s="2" customFormat="1" ht="16.8" customHeight="1">
      <c r="A533" s="37"/>
      <c r="B533" s="43"/>
      <c r="C533" s="266" t="s">
        <v>1470</v>
      </c>
      <c r="D533" s="37"/>
      <c r="E533" s="37"/>
      <c r="F533" s="37"/>
      <c r="G533" s="37"/>
      <c r="H533" s="43"/>
    </row>
    <row r="534" s="2" customFormat="1" ht="16.8" customHeight="1">
      <c r="A534" s="37"/>
      <c r="B534" s="43"/>
      <c r="C534" s="264" t="s">
        <v>345</v>
      </c>
      <c r="D534" s="264" t="s">
        <v>346</v>
      </c>
      <c r="E534" s="16" t="s">
        <v>347</v>
      </c>
      <c r="F534" s="265">
        <v>50.125</v>
      </c>
      <c r="G534" s="37"/>
      <c r="H534" s="43"/>
    </row>
    <row r="535" s="2" customFormat="1" ht="16.8" customHeight="1">
      <c r="A535" s="37"/>
      <c r="B535" s="43"/>
      <c r="C535" s="260" t="s">
        <v>576</v>
      </c>
      <c r="D535" s="261" t="s">
        <v>576</v>
      </c>
      <c r="E535" s="262" t="s">
        <v>19</v>
      </c>
      <c r="F535" s="263">
        <v>1894.8399999999999</v>
      </c>
      <c r="G535" s="37"/>
      <c r="H535" s="43"/>
    </row>
    <row r="536" s="2" customFormat="1" ht="16.8" customHeight="1">
      <c r="A536" s="37"/>
      <c r="B536" s="43"/>
      <c r="C536" s="264" t="s">
        <v>19</v>
      </c>
      <c r="D536" s="264" t="s">
        <v>450</v>
      </c>
      <c r="E536" s="16" t="s">
        <v>19</v>
      </c>
      <c r="F536" s="265">
        <v>0</v>
      </c>
      <c r="G536" s="37"/>
      <c r="H536" s="43"/>
    </row>
    <row r="537" s="2" customFormat="1" ht="16.8" customHeight="1">
      <c r="A537" s="37"/>
      <c r="B537" s="43"/>
      <c r="C537" s="264" t="s">
        <v>576</v>
      </c>
      <c r="D537" s="264" t="s">
        <v>991</v>
      </c>
      <c r="E537" s="16" t="s">
        <v>19</v>
      </c>
      <c r="F537" s="265">
        <v>1894.8399999999999</v>
      </c>
      <c r="G537" s="37"/>
      <c r="H537" s="43"/>
    </row>
    <row r="538" s="2" customFormat="1" ht="16.8" customHeight="1">
      <c r="A538" s="37"/>
      <c r="B538" s="43"/>
      <c r="C538" s="266" t="s">
        <v>1470</v>
      </c>
      <c r="D538" s="37"/>
      <c r="E538" s="37"/>
      <c r="F538" s="37"/>
      <c r="G538" s="37"/>
      <c r="H538" s="43"/>
    </row>
    <row r="539" s="2" customFormat="1" ht="16.8" customHeight="1">
      <c r="A539" s="37"/>
      <c r="B539" s="43"/>
      <c r="C539" s="264" t="s">
        <v>986</v>
      </c>
      <c r="D539" s="264" t="s">
        <v>987</v>
      </c>
      <c r="E539" s="16" t="s">
        <v>153</v>
      </c>
      <c r="F539" s="265">
        <v>1894.8399999999999</v>
      </c>
      <c r="G539" s="37"/>
      <c r="H539" s="43"/>
    </row>
    <row r="540" s="2" customFormat="1" ht="16.8" customHeight="1">
      <c r="A540" s="37"/>
      <c r="B540" s="43"/>
      <c r="C540" s="260" t="s">
        <v>586</v>
      </c>
      <c r="D540" s="261" t="s">
        <v>586</v>
      </c>
      <c r="E540" s="262" t="s">
        <v>19</v>
      </c>
      <c r="F540" s="263">
        <v>276.30000000000001</v>
      </c>
      <c r="G540" s="37"/>
      <c r="H540" s="43"/>
    </row>
    <row r="541" s="2" customFormat="1" ht="16.8" customHeight="1">
      <c r="A541" s="37"/>
      <c r="B541" s="43"/>
      <c r="C541" s="264" t="s">
        <v>19</v>
      </c>
      <c r="D541" s="264" t="s">
        <v>450</v>
      </c>
      <c r="E541" s="16" t="s">
        <v>19</v>
      </c>
      <c r="F541" s="265">
        <v>0</v>
      </c>
      <c r="G541" s="37"/>
      <c r="H541" s="43"/>
    </row>
    <row r="542" s="2" customFormat="1" ht="16.8" customHeight="1">
      <c r="A542" s="37"/>
      <c r="B542" s="43"/>
      <c r="C542" s="264" t="s">
        <v>586</v>
      </c>
      <c r="D542" s="264" t="s">
        <v>993</v>
      </c>
      <c r="E542" s="16" t="s">
        <v>19</v>
      </c>
      <c r="F542" s="265">
        <v>276.30000000000001</v>
      </c>
      <c r="G542" s="37"/>
      <c r="H542" s="43"/>
    </row>
    <row r="543" s="2" customFormat="1" ht="16.8" customHeight="1">
      <c r="A543" s="37"/>
      <c r="B543" s="43"/>
      <c r="C543" s="266" t="s">
        <v>1470</v>
      </c>
      <c r="D543" s="37"/>
      <c r="E543" s="37"/>
      <c r="F543" s="37"/>
      <c r="G543" s="37"/>
      <c r="H543" s="43"/>
    </row>
    <row r="544" s="2" customFormat="1" ht="16.8" customHeight="1">
      <c r="A544" s="37"/>
      <c r="B544" s="43"/>
      <c r="C544" s="264" t="s">
        <v>364</v>
      </c>
      <c r="D544" s="264" t="s">
        <v>365</v>
      </c>
      <c r="E544" s="16" t="s">
        <v>153</v>
      </c>
      <c r="F544" s="265">
        <v>276.30000000000001</v>
      </c>
      <c r="G544" s="37"/>
      <c r="H544" s="43"/>
    </row>
    <row r="545" s="2" customFormat="1" ht="16.8" customHeight="1">
      <c r="A545" s="37"/>
      <c r="B545" s="43"/>
      <c r="C545" s="260" t="s">
        <v>596</v>
      </c>
      <c r="D545" s="261" t="s">
        <v>596</v>
      </c>
      <c r="E545" s="262" t="s">
        <v>19</v>
      </c>
      <c r="F545" s="263">
        <v>610.16999999999996</v>
      </c>
      <c r="G545" s="37"/>
      <c r="H545" s="43"/>
    </row>
    <row r="546" s="2" customFormat="1" ht="16.8" customHeight="1">
      <c r="A546" s="37"/>
      <c r="B546" s="43"/>
      <c r="C546" s="264" t="s">
        <v>19</v>
      </c>
      <c r="D546" s="264" t="s">
        <v>450</v>
      </c>
      <c r="E546" s="16" t="s">
        <v>19</v>
      </c>
      <c r="F546" s="265">
        <v>0</v>
      </c>
      <c r="G546" s="37"/>
      <c r="H546" s="43"/>
    </row>
    <row r="547" s="2" customFormat="1" ht="16.8" customHeight="1">
      <c r="A547" s="37"/>
      <c r="B547" s="43"/>
      <c r="C547" s="264" t="s">
        <v>596</v>
      </c>
      <c r="D547" s="264" t="s">
        <v>995</v>
      </c>
      <c r="E547" s="16" t="s">
        <v>19</v>
      </c>
      <c r="F547" s="265">
        <v>610.16999999999996</v>
      </c>
      <c r="G547" s="37"/>
      <c r="H547" s="43"/>
    </row>
    <row r="548" s="2" customFormat="1" ht="16.8" customHeight="1">
      <c r="A548" s="37"/>
      <c r="B548" s="43"/>
      <c r="C548" s="266" t="s">
        <v>1470</v>
      </c>
      <c r="D548" s="37"/>
      <c r="E548" s="37"/>
      <c r="F548" s="37"/>
      <c r="G548" s="37"/>
      <c r="H548" s="43"/>
    </row>
    <row r="549" s="2" customFormat="1" ht="16.8" customHeight="1">
      <c r="A549" s="37"/>
      <c r="B549" s="43"/>
      <c r="C549" s="264" t="s">
        <v>374</v>
      </c>
      <c r="D549" s="264" t="s">
        <v>375</v>
      </c>
      <c r="E549" s="16" t="s">
        <v>153</v>
      </c>
      <c r="F549" s="265">
        <v>610.16999999999996</v>
      </c>
      <c r="G549" s="37"/>
      <c r="H549" s="43"/>
    </row>
    <row r="550" s="2" customFormat="1" ht="16.8" customHeight="1">
      <c r="A550" s="37"/>
      <c r="B550" s="43"/>
      <c r="C550" s="260" t="s">
        <v>606</v>
      </c>
      <c r="D550" s="261" t="s">
        <v>606</v>
      </c>
      <c r="E550" s="262" t="s">
        <v>19</v>
      </c>
      <c r="F550" s="263">
        <v>776.29999999999995</v>
      </c>
      <c r="G550" s="37"/>
      <c r="H550" s="43"/>
    </row>
    <row r="551" s="2" customFormat="1" ht="16.8" customHeight="1">
      <c r="A551" s="37"/>
      <c r="B551" s="43"/>
      <c r="C551" s="264" t="s">
        <v>19</v>
      </c>
      <c r="D551" s="264" t="s">
        <v>450</v>
      </c>
      <c r="E551" s="16" t="s">
        <v>19</v>
      </c>
      <c r="F551" s="265">
        <v>0</v>
      </c>
      <c r="G551" s="37"/>
      <c r="H551" s="43"/>
    </row>
    <row r="552" s="2" customFormat="1" ht="16.8" customHeight="1">
      <c r="A552" s="37"/>
      <c r="B552" s="43"/>
      <c r="C552" s="264" t="s">
        <v>606</v>
      </c>
      <c r="D552" s="264" t="s">
        <v>983</v>
      </c>
      <c r="E552" s="16" t="s">
        <v>19</v>
      </c>
      <c r="F552" s="265">
        <v>776.29999999999995</v>
      </c>
      <c r="G552" s="37"/>
      <c r="H552" s="43"/>
    </row>
    <row r="553" s="2" customFormat="1" ht="16.8" customHeight="1">
      <c r="A553" s="37"/>
      <c r="B553" s="43"/>
      <c r="C553" s="266" t="s">
        <v>1470</v>
      </c>
      <c r="D553" s="37"/>
      <c r="E553" s="37"/>
      <c r="F553" s="37"/>
      <c r="G553" s="37"/>
      <c r="H553" s="43"/>
    </row>
    <row r="554" s="2" customFormat="1" ht="16.8" customHeight="1">
      <c r="A554" s="37"/>
      <c r="B554" s="43"/>
      <c r="C554" s="264" t="s">
        <v>384</v>
      </c>
      <c r="D554" s="264" t="s">
        <v>385</v>
      </c>
      <c r="E554" s="16" t="s">
        <v>153</v>
      </c>
      <c r="F554" s="265">
        <v>776.29999999999995</v>
      </c>
      <c r="G554" s="37"/>
      <c r="H554" s="43"/>
    </row>
    <row r="555" s="2" customFormat="1" ht="16.8" customHeight="1">
      <c r="A555" s="37"/>
      <c r="B555" s="43"/>
      <c r="C555" s="260" t="s">
        <v>191</v>
      </c>
      <c r="D555" s="261" t="s">
        <v>191</v>
      </c>
      <c r="E555" s="262" t="s">
        <v>19</v>
      </c>
      <c r="F555" s="263">
        <v>4</v>
      </c>
      <c r="G555" s="37"/>
      <c r="H555" s="43"/>
    </row>
    <row r="556" s="2" customFormat="1" ht="16.8" customHeight="1">
      <c r="A556" s="37"/>
      <c r="B556" s="43"/>
      <c r="C556" s="264" t="s">
        <v>19</v>
      </c>
      <c r="D556" s="264" t="s">
        <v>450</v>
      </c>
      <c r="E556" s="16" t="s">
        <v>19</v>
      </c>
      <c r="F556" s="265">
        <v>0</v>
      </c>
      <c r="G556" s="37"/>
      <c r="H556" s="43"/>
    </row>
    <row r="557" s="2" customFormat="1" ht="16.8" customHeight="1">
      <c r="A557" s="37"/>
      <c r="B557" s="43"/>
      <c r="C557" s="264" t="s">
        <v>191</v>
      </c>
      <c r="D557" s="264" t="s">
        <v>826</v>
      </c>
      <c r="E557" s="16" t="s">
        <v>19</v>
      </c>
      <c r="F557" s="265">
        <v>4</v>
      </c>
      <c r="G557" s="37"/>
      <c r="H557" s="43"/>
    </row>
    <row r="558" s="2" customFormat="1" ht="16.8" customHeight="1">
      <c r="A558" s="37"/>
      <c r="B558" s="43"/>
      <c r="C558" s="266" t="s">
        <v>1470</v>
      </c>
      <c r="D558" s="37"/>
      <c r="E558" s="37"/>
      <c r="F558" s="37"/>
      <c r="G558" s="37"/>
      <c r="H558" s="43"/>
    </row>
    <row r="559" s="2" customFormat="1" ht="16.8" customHeight="1">
      <c r="A559" s="37"/>
      <c r="B559" s="43"/>
      <c r="C559" s="264" t="s">
        <v>821</v>
      </c>
      <c r="D559" s="264" t="s">
        <v>822</v>
      </c>
      <c r="E559" s="16" t="s">
        <v>672</v>
      </c>
      <c r="F559" s="265">
        <v>4</v>
      </c>
      <c r="G559" s="37"/>
      <c r="H559" s="43"/>
    </row>
    <row r="560" s="2" customFormat="1" ht="16.8" customHeight="1">
      <c r="A560" s="37"/>
      <c r="B560" s="43"/>
      <c r="C560" s="260" t="s">
        <v>616</v>
      </c>
      <c r="D560" s="261" t="s">
        <v>616</v>
      </c>
      <c r="E560" s="262" t="s">
        <v>19</v>
      </c>
      <c r="F560" s="263">
        <v>116.79600000000001</v>
      </c>
      <c r="G560" s="37"/>
      <c r="H560" s="43"/>
    </row>
    <row r="561" s="2" customFormat="1" ht="16.8" customHeight="1">
      <c r="A561" s="37"/>
      <c r="B561" s="43"/>
      <c r="C561" s="264" t="s">
        <v>19</v>
      </c>
      <c r="D561" s="264" t="s">
        <v>450</v>
      </c>
      <c r="E561" s="16" t="s">
        <v>19</v>
      </c>
      <c r="F561" s="265">
        <v>0</v>
      </c>
      <c r="G561" s="37"/>
      <c r="H561" s="43"/>
    </row>
    <row r="562" s="2" customFormat="1" ht="16.8" customHeight="1">
      <c r="A562" s="37"/>
      <c r="B562" s="43"/>
      <c r="C562" s="264" t="s">
        <v>616</v>
      </c>
      <c r="D562" s="264" t="s">
        <v>998</v>
      </c>
      <c r="E562" s="16" t="s">
        <v>19</v>
      </c>
      <c r="F562" s="265">
        <v>116.79600000000001</v>
      </c>
      <c r="G562" s="37"/>
      <c r="H562" s="43"/>
    </row>
    <row r="563" s="2" customFormat="1" ht="16.8" customHeight="1">
      <c r="A563" s="37"/>
      <c r="B563" s="43"/>
      <c r="C563" s="266" t="s">
        <v>1470</v>
      </c>
      <c r="D563" s="37"/>
      <c r="E563" s="37"/>
      <c r="F563" s="37"/>
      <c r="G563" s="37"/>
      <c r="H563" s="43"/>
    </row>
    <row r="564" s="2" customFormat="1" ht="16.8" customHeight="1">
      <c r="A564" s="37"/>
      <c r="B564" s="43"/>
      <c r="C564" s="264" t="s">
        <v>394</v>
      </c>
      <c r="D564" s="264" t="s">
        <v>395</v>
      </c>
      <c r="E564" s="16" t="s">
        <v>284</v>
      </c>
      <c r="F564" s="265">
        <v>116.79600000000001</v>
      </c>
      <c r="G564" s="37"/>
      <c r="H564" s="43"/>
    </row>
    <row r="565" s="2" customFormat="1" ht="16.8" customHeight="1">
      <c r="A565" s="37"/>
      <c r="B565" s="43"/>
      <c r="C565" s="260" t="s">
        <v>626</v>
      </c>
      <c r="D565" s="261" t="s">
        <v>626</v>
      </c>
      <c r="E565" s="262" t="s">
        <v>19</v>
      </c>
      <c r="F565" s="263">
        <v>973.29999999999995</v>
      </c>
      <c r="G565" s="37"/>
      <c r="H565" s="43"/>
    </row>
    <row r="566" s="2" customFormat="1" ht="16.8" customHeight="1">
      <c r="A566" s="37"/>
      <c r="B566" s="43"/>
      <c r="C566" s="264" t="s">
        <v>19</v>
      </c>
      <c r="D566" s="264" t="s">
        <v>161</v>
      </c>
      <c r="E566" s="16" t="s">
        <v>19</v>
      </c>
      <c r="F566" s="265">
        <v>0</v>
      </c>
      <c r="G566" s="37"/>
      <c r="H566" s="43"/>
    </row>
    <row r="567" s="2" customFormat="1" ht="16.8" customHeight="1">
      <c r="A567" s="37"/>
      <c r="B567" s="43"/>
      <c r="C567" s="264" t="s">
        <v>626</v>
      </c>
      <c r="D567" s="264" t="s">
        <v>1004</v>
      </c>
      <c r="E567" s="16" t="s">
        <v>19</v>
      </c>
      <c r="F567" s="265">
        <v>973.29999999999995</v>
      </c>
      <c r="G567" s="37"/>
      <c r="H567" s="43"/>
    </row>
    <row r="568" s="2" customFormat="1" ht="16.8" customHeight="1">
      <c r="A568" s="37"/>
      <c r="B568" s="43"/>
      <c r="C568" s="266" t="s">
        <v>1470</v>
      </c>
      <c r="D568" s="37"/>
      <c r="E568" s="37"/>
      <c r="F568" s="37"/>
      <c r="G568" s="37"/>
      <c r="H568" s="43"/>
    </row>
    <row r="569" s="2" customFormat="1" ht="16.8" customHeight="1">
      <c r="A569" s="37"/>
      <c r="B569" s="43"/>
      <c r="C569" s="264" t="s">
        <v>999</v>
      </c>
      <c r="D569" s="264" t="s">
        <v>1000</v>
      </c>
      <c r="E569" s="16" t="s">
        <v>153</v>
      </c>
      <c r="F569" s="265">
        <v>973.29999999999995</v>
      </c>
      <c r="G569" s="37"/>
      <c r="H569" s="43"/>
    </row>
    <row r="570" s="2" customFormat="1" ht="16.8" customHeight="1">
      <c r="A570" s="37"/>
      <c r="B570" s="43"/>
      <c r="C570" s="260" t="s">
        <v>637</v>
      </c>
      <c r="D570" s="261" t="s">
        <v>637</v>
      </c>
      <c r="E570" s="262" t="s">
        <v>19</v>
      </c>
      <c r="F570" s="263">
        <v>973.29999999999995</v>
      </c>
      <c r="G570" s="37"/>
      <c r="H570" s="43"/>
    </row>
    <row r="571" s="2" customFormat="1" ht="16.8" customHeight="1">
      <c r="A571" s="37"/>
      <c r="B571" s="43"/>
      <c r="C571" s="264" t="s">
        <v>19</v>
      </c>
      <c r="D571" s="264" t="s">
        <v>161</v>
      </c>
      <c r="E571" s="16" t="s">
        <v>19</v>
      </c>
      <c r="F571" s="265">
        <v>0</v>
      </c>
      <c r="G571" s="37"/>
      <c r="H571" s="43"/>
    </row>
    <row r="572" s="2" customFormat="1" ht="16.8" customHeight="1">
      <c r="A572" s="37"/>
      <c r="B572" s="43"/>
      <c r="C572" s="264" t="s">
        <v>637</v>
      </c>
      <c r="D572" s="264" t="s">
        <v>1004</v>
      </c>
      <c r="E572" s="16" t="s">
        <v>19</v>
      </c>
      <c r="F572" s="265">
        <v>973.29999999999995</v>
      </c>
      <c r="G572" s="37"/>
      <c r="H572" s="43"/>
    </row>
    <row r="573" s="2" customFormat="1" ht="16.8" customHeight="1">
      <c r="A573" s="37"/>
      <c r="B573" s="43"/>
      <c r="C573" s="266" t="s">
        <v>1470</v>
      </c>
      <c r="D573" s="37"/>
      <c r="E573" s="37"/>
      <c r="F573" s="37"/>
      <c r="G573" s="37"/>
      <c r="H573" s="43"/>
    </row>
    <row r="574" s="2" customFormat="1" ht="16.8" customHeight="1">
      <c r="A574" s="37"/>
      <c r="B574" s="43"/>
      <c r="C574" s="264" t="s">
        <v>402</v>
      </c>
      <c r="D574" s="264" t="s">
        <v>403</v>
      </c>
      <c r="E574" s="16" t="s">
        <v>153</v>
      </c>
      <c r="F574" s="265">
        <v>973.29999999999995</v>
      </c>
      <c r="G574" s="37"/>
      <c r="H574" s="43"/>
    </row>
    <row r="575" s="2" customFormat="1" ht="16.8" customHeight="1">
      <c r="A575" s="37"/>
      <c r="B575" s="43"/>
      <c r="C575" s="260" t="s">
        <v>1014</v>
      </c>
      <c r="D575" s="261" t="s">
        <v>1014</v>
      </c>
      <c r="E575" s="262" t="s">
        <v>19</v>
      </c>
      <c r="F575" s="263">
        <v>2</v>
      </c>
      <c r="G575" s="37"/>
      <c r="H575" s="43"/>
    </row>
    <row r="576" s="2" customFormat="1" ht="16.8" customHeight="1">
      <c r="A576" s="37"/>
      <c r="B576" s="43"/>
      <c r="C576" s="264" t="s">
        <v>19</v>
      </c>
      <c r="D576" s="264" t="s">
        <v>450</v>
      </c>
      <c r="E576" s="16" t="s">
        <v>19</v>
      </c>
      <c r="F576" s="265">
        <v>0</v>
      </c>
      <c r="G576" s="37"/>
      <c r="H576" s="43"/>
    </row>
    <row r="577" s="2" customFormat="1" ht="16.8" customHeight="1">
      <c r="A577" s="37"/>
      <c r="B577" s="43"/>
      <c r="C577" s="264" t="s">
        <v>1014</v>
      </c>
      <c r="D577" s="264" t="s">
        <v>1015</v>
      </c>
      <c r="E577" s="16" t="s">
        <v>19</v>
      </c>
      <c r="F577" s="265">
        <v>2</v>
      </c>
      <c r="G577" s="37"/>
      <c r="H577" s="43"/>
    </row>
    <row r="578" s="2" customFormat="1" ht="16.8" customHeight="1">
      <c r="A578" s="37"/>
      <c r="B578" s="43"/>
      <c r="C578" s="266" t="s">
        <v>1470</v>
      </c>
      <c r="D578" s="37"/>
      <c r="E578" s="37"/>
      <c r="F578" s="37"/>
      <c r="G578" s="37"/>
      <c r="H578" s="43"/>
    </row>
    <row r="579" s="2" customFormat="1" ht="16.8" customHeight="1">
      <c r="A579" s="37"/>
      <c r="B579" s="43"/>
      <c r="C579" s="264" t="s">
        <v>1009</v>
      </c>
      <c r="D579" s="264" t="s">
        <v>1010</v>
      </c>
      <c r="E579" s="16" t="s">
        <v>178</v>
      </c>
      <c r="F579" s="265">
        <v>2</v>
      </c>
      <c r="G579" s="37"/>
      <c r="H579" s="43"/>
    </row>
    <row r="580" s="2" customFormat="1" ht="16.8" customHeight="1">
      <c r="A580" s="37"/>
      <c r="B580" s="43"/>
      <c r="C580" s="260" t="s">
        <v>451</v>
      </c>
      <c r="D580" s="261" t="s">
        <v>451</v>
      </c>
      <c r="E580" s="262" t="s">
        <v>19</v>
      </c>
      <c r="F580" s="263">
        <v>20</v>
      </c>
      <c r="G580" s="37"/>
      <c r="H580" s="43"/>
    </row>
    <row r="581" s="2" customFormat="1" ht="16.8" customHeight="1">
      <c r="A581" s="37"/>
      <c r="B581" s="43"/>
      <c r="C581" s="264" t="s">
        <v>19</v>
      </c>
      <c r="D581" s="264" t="s">
        <v>450</v>
      </c>
      <c r="E581" s="16" t="s">
        <v>19</v>
      </c>
      <c r="F581" s="265">
        <v>0</v>
      </c>
      <c r="G581" s="37"/>
      <c r="H581" s="43"/>
    </row>
    <row r="582" s="2" customFormat="1" ht="16.8" customHeight="1">
      <c r="A582" s="37"/>
      <c r="B582" s="43"/>
      <c r="C582" s="264" t="s">
        <v>451</v>
      </c>
      <c r="D582" s="264" t="s">
        <v>1019</v>
      </c>
      <c r="E582" s="16" t="s">
        <v>19</v>
      </c>
      <c r="F582" s="265">
        <v>20</v>
      </c>
      <c r="G582" s="37"/>
      <c r="H582" s="43"/>
    </row>
    <row r="583" s="2" customFormat="1" ht="16.8" customHeight="1">
      <c r="A583" s="37"/>
      <c r="B583" s="43"/>
      <c r="C583" s="266" t="s">
        <v>1470</v>
      </c>
      <c r="D583" s="37"/>
      <c r="E583" s="37"/>
      <c r="F583" s="37"/>
      <c r="G583" s="37"/>
      <c r="H583" s="43"/>
    </row>
    <row r="584" s="2" customFormat="1" ht="16.8" customHeight="1">
      <c r="A584" s="37"/>
      <c r="B584" s="43"/>
      <c r="C584" s="264" t="s">
        <v>445</v>
      </c>
      <c r="D584" s="264" t="s">
        <v>446</v>
      </c>
      <c r="E584" s="16" t="s">
        <v>291</v>
      </c>
      <c r="F584" s="265">
        <v>20</v>
      </c>
      <c r="G584" s="37"/>
      <c r="H584" s="43"/>
    </row>
    <row r="585" s="2" customFormat="1" ht="16.8" customHeight="1">
      <c r="A585" s="37"/>
      <c r="B585" s="43"/>
      <c r="C585" s="260" t="s">
        <v>686</v>
      </c>
      <c r="D585" s="261" t="s">
        <v>686</v>
      </c>
      <c r="E585" s="262" t="s">
        <v>19</v>
      </c>
      <c r="F585" s="263">
        <v>4.2050000000000001</v>
      </c>
      <c r="G585" s="37"/>
      <c r="H585" s="43"/>
    </row>
    <row r="586" s="2" customFormat="1" ht="16.8" customHeight="1">
      <c r="A586" s="37"/>
      <c r="B586" s="43"/>
      <c r="C586" s="264" t="s">
        <v>19</v>
      </c>
      <c r="D586" s="264" t="s">
        <v>450</v>
      </c>
      <c r="E586" s="16" t="s">
        <v>19</v>
      </c>
      <c r="F586" s="265">
        <v>0</v>
      </c>
      <c r="G586" s="37"/>
      <c r="H586" s="43"/>
    </row>
    <row r="587" s="2" customFormat="1" ht="16.8" customHeight="1">
      <c r="A587" s="37"/>
      <c r="B587" s="43"/>
      <c r="C587" s="264" t="s">
        <v>686</v>
      </c>
      <c r="D587" s="264" t="s">
        <v>1021</v>
      </c>
      <c r="E587" s="16" t="s">
        <v>19</v>
      </c>
      <c r="F587" s="265">
        <v>4.2050000000000001</v>
      </c>
      <c r="G587" s="37"/>
      <c r="H587" s="43"/>
    </row>
    <row r="588" s="2" customFormat="1" ht="16.8" customHeight="1">
      <c r="A588" s="37"/>
      <c r="B588" s="43"/>
      <c r="C588" s="266" t="s">
        <v>1470</v>
      </c>
      <c r="D588" s="37"/>
      <c r="E588" s="37"/>
      <c r="F588" s="37"/>
      <c r="G588" s="37"/>
      <c r="H588" s="43"/>
    </row>
    <row r="589" s="2" customFormat="1" ht="16.8" customHeight="1">
      <c r="A589" s="37"/>
      <c r="B589" s="43"/>
      <c r="C589" s="264" t="s">
        <v>456</v>
      </c>
      <c r="D589" s="264" t="s">
        <v>457</v>
      </c>
      <c r="E589" s="16" t="s">
        <v>284</v>
      </c>
      <c r="F589" s="265">
        <v>4.415</v>
      </c>
      <c r="G589" s="37"/>
      <c r="H589" s="43"/>
    </row>
    <row r="590" s="2" customFormat="1" ht="16.8" customHeight="1">
      <c r="A590" s="37"/>
      <c r="B590" s="43"/>
      <c r="C590" s="260" t="s">
        <v>695</v>
      </c>
      <c r="D590" s="261" t="s">
        <v>695</v>
      </c>
      <c r="E590" s="262" t="s">
        <v>19</v>
      </c>
      <c r="F590" s="263">
        <v>1890.3399999999999</v>
      </c>
      <c r="G590" s="37"/>
      <c r="H590" s="43"/>
    </row>
    <row r="591" s="2" customFormat="1" ht="16.8" customHeight="1">
      <c r="A591" s="37"/>
      <c r="B591" s="43"/>
      <c r="C591" s="264" t="s">
        <v>19</v>
      </c>
      <c r="D591" s="264" t="s">
        <v>450</v>
      </c>
      <c r="E591" s="16" t="s">
        <v>19</v>
      </c>
      <c r="F591" s="265">
        <v>0</v>
      </c>
      <c r="G591" s="37"/>
      <c r="H591" s="43"/>
    </row>
    <row r="592" s="2" customFormat="1" ht="16.8" customHeight="1">
      <c r="A592" s="37"/>
      <c r="B592" s="43"/>
      <c r="C592" s="264" t="s">
        <v>695</v>
      </c>
      <c r="D592" s="264" t="s">
        <v>1103</v>
      </c>
      <c r="E592" s="16" t="s">
        <v>19</v>
      </c>
      <c r="F592" s="265">
        <v>1890.3399999999999</v>
      </c>
      <c r="G592" s="37"/>
      <c r="H592" s="43"/>
    </row>
    <row r="593" s="2" customFormat="1" ht="16.8" customHeight="1">
      <c r="A593" s="37"/>
      <c r="B593" s="43"/>
      <c r="C593" s="266" t="s">
        <v>1470</v>
      </c>
      <c r="D593" s="37"/>
      <c r="E593" s="37"/>
      <c r="F593" s="37"/>
      <c r="G593" s="37"/>
      <c r="H593" s="43"/>
    </row>
    <row r="594" s="2" customFormat="1" ht="16.8" customHeight="1">
      <c r="A594" s="37"/>
      <c r="B594" s="43"/>
      <c r="C594" s="264" t="s">
        <v>503</v>
      </c>
      <c r="D594" s="264" t="s">
        <v>504</v>
      </c>
      <c r="E594" s="16" t="s">
        <v>291</v>
      </c>
      <c r="F594" s="265">
        <v>1890.3399999999999</v>
      </c>
      <c r="G594" s="37"/>
      <c r="H594" s="43"/>
    </row>
    <row r="595" s="2" customFormat="1" ht="16.8" customHeight="1">
      <c r="A595" s="37"/>
      <c r="B595" s="43"/>
      <c r="C595" s="260" t="s">
        <v>1106</v>
      </c>
      <c r="D595" s="261" t="s">
        <v>1106</v>
      </c>
      <c r="E595" s="262" t="s">
        <v>19</v>
      </c>
      <c r="F595" s="263">
        <v>37.429000000000002</v>
      </c>
      <c r="G595" s="37"/>
      <c r="H595" s="43"/>
    </row>
    <row r="596" s="2" customFormat="1" ht="16.8" customHeight="1">
      <c r="A596" s="37"/>
      <c r="B596" s="43"/>
      <c r="C596" s="264" t="s">
        <v>19</v>
      </c>
      <c r="D596" s="264" t="s">
        <v>450</v>
      </c>
      <c r="E596" s="16" t="s">
        <v>19</v>
      </c>
      <c r="F596" s="265">
        <v>0</v>
      </c>
      <c r="G596" s="37"/>
      <c r="H596" s="43"/>
    </row>
    <row r="597" s="2" customFormat="1" ht="16.8" customHeight="1">
      <c r="A597" s="37"/>
      <c r="B597" s="43"/>
      <c r="C597" s="264" t="s">
        <v>1106</v>
      </c>
      <c r="D597" s="264" t="s">
        <v>1107</v>
      </c>
      <c r="E597" s="16" t="s">
        <v>19</v>
      </c>
      <c r="F597" s="265">
        <v>37.429000000000002</v>
      </c>
      <c r="G597" s="37"/>
      <c r="H597" s="43"/>
    </row>
    <row r="598" s="2" customFormat="1" ht="16.8" customHeight="1">
      <c r="A598" s="37"/>
      <c r="B598" s="43"/>
      <c r="C598" s="266" t="s">
        <v>1470</v>
      </c>
      <c r="D598" s="37"/>
      <c r="E598" s="37"/>
      <c r="F598" s="37"/>
      <c r="G598" s="37"/>
      <c r="H598" s="43"/>
    </row>
    <row r="599" s="2" customFormat="1" ht="16.8" customHeight="1">
      <c r="A599" s="37"/>
      <c r="B599" s="43"/>
      <c r="C599" s="264" t="s">
        <v>512</v>
      </c>
      <c r="D599" s="264" t="s">
        <v>513</v>
      </c>
      <c r="E599" s="16" t="s">
        <v>284</v>
      </c>
      <c r="F599" s="265">
        <v>37.429000000000002</v>
      </c>
      <c r="G599" s="37"/>
      <c r="H599" s="43"/>
    </row>
    <row r="600" s="2" customFormat="1" ht="16.8" customHeight="1">
      <c r="A600" s="37"/>
      <c r="B600" s="43"/>
      <c r="C600" s="260" t="s">
        <v>709</v>
      </c>
      <c r="D600" s="261" t="s">
        <v>709</v>
      </c>
      <c r="E600" s="262" t="s">
        <v>19</v>
      </c>
      <c r="F600" s="263">
        <v>748.10000000000002</v>
      </c>
      <c r="G600" s="37"/>
      <c r="H600" s="43"/>
    </row>
    <row r="601" s="2" customFormat="1" ht="16.8" customHeight="1">
      <c r="A601" s="37"/>
      <c r="B601" s="43"/>
      <c r="C601" s="264" t="s">
        <v>19</v>
      </c>
      <c r="D601" s="264" t="s">
        <v>450</v>
      </c>
      <c r="E601" s="16" t="s">
        <v>19</v>
      </c>
      <c r="F601" s="265">
        <v>0</v>
      </c>
      <c r="G601" s="37"/>
      <c r="H601" s="43"/>
    </row>
    <row r="602" s="2" customFormat="1" ht="16.8" customHeight="1">
      <c r="A602" s="37"/>
      <c r="B602" s="43"/>
      <c r="C602" s="264" t="s">
        <v>709</v>
      </c>
      <c r="D602" s="264" t="s">
        <v>1112</v>
      </c>
      <c r="E602" s="16" t="s">
        <v>19</v>
      </c>
      <c r="F602" s="265">
        <v>748.10000000000002</v>
      </c>
      <c r="G602" s="37"/>
      <c r="H602" s="43"/>
    </row>
    <row r="603" s="2" customFormat="1" ht="16.8" customHeight="1">
      <c r="A603" s="37"/>
      <c r="B603" s="43"/>
      <c r="C603" s="266" t="s">
        <v>1470</v>
      </c>
      <c r="D603" s="37"/>
      <c r="E603" s="37"/>
      <c r="F603" s="37"/>
      <c r="G603" s="37"/>
      <c r="H603" s="43"/>
    </row>
    <row r="604" s="2" customFormat="1" ht="16.8" customHeight="1">
      <c r="A604" s="37"/>
      <c r="B604" s="43"/>
      <c r="C604" s="264" t="s">
        <v>519</v>
      </c>
      <c r="D604" s="264" t="s">
        <v>520</v>
      </c>
      <c r="E604" s="16" t="s">
        <v>291</v>
      </c>
      <c r="F604" s="265">
        <v>748.10000000000002</v>
      </c>
      <c r="G604" s="37"/>
      <c r="H604" s="43"/>
    </row>
    <row r="605" s="2" customFormat="1" ht="16.8" customHeight="1">
      <c r="A605" s="37"/>
      <c r="B605" s="43"/>
      <c r="C605" s="260" t="s">
        <v>719</v>
      </c>
      <c r="D605" s="261" t="s">
        <v>719</v>
      </c>
      <c r="E605" s="262" t="s">
        <v>19</v>
      </c>
      <c r="F605" s="263">
        <v>864.70000000000005</v>
      </c>
      <c r="G605" s="37"/>
      <c r="H605" s="43"/>
    </row>
    <row r="606" s="2" customFormat="1" ht="16.8" customHeight="1">
      <c r="A606" s="37"/>
      <c r="B606" s="43"/>
      <c r="C606" s="264" t="s">
        <v>19</v>
      </c>
      <c r="D606" s="264" t="s">
        <v>450</v>
      </c>
      <c r="E606" s="16" t="s">
        <v>19</v>
      </c>
      <c r="F606" s="265">
        <v>0</v>
      </c>
      <c r="G606" s="37"/>
      <c r="H606" s="43"/>
    </row>
    <row r="607" s="2" customFormat="1" ht="16.8" customHeight="1">
      <c r="A607" s="37"/>
      <c r="B607" s="43"/>
      <c r="C607" s="264" t="s">
        <v>719</v>
      </c>
      <c r="D607" s="264" t="s">
        <v>1115</v>
      </c>
      <c r="E607" s="16" t="s">
        <v>19</v>
      </c>
      <c r="F607" s="265">
        <v>864.70000000000005</v>
      </c>
      <c r="G607" s="37"/>
      <c r="H607" s="43"/>
    </row>
    <row r="608" s="2" customFormat="1" ht="16.8" customHeight="1">
      <c r="A608" s="37"/>
      <c r="B608" s="43"/>
      <c r="C608" s="266" t="s">
        <v>1470</v>
      </c>
      <c r="D608" s="37"/>
      <c r="E608" s="37"/>
      <c r="F608" s="37"/>
      <c r="G608" s="37"/>
      <c r="H608" s="43"/>
    </row>
    <row r="609" s="2" customFormat="1" ht="16.8" customHeight="1">
      <c r="A609" s="37"/>
      <c r="B609" s="43"/>
      <c r="C609" s="264" t="s">
        <v>529</v>
      </c>
      <c r="D609" s="264" t="s">
        <v>530</v>
      </c>
      <c r="E609" s="16" t="s">
        <v>291</v>
      </c>
      <c r="F609" s="265">
        <v>864.70000000000005</v>
      </c>
      <c r="G609" s="37"/>
      <c r="H609" s="43"/>
    </row>
    <row r="610" s="2" customFormat="1" ht="16.8" customHeight="1">
      <c r="A610" s="37"/>
      <c r="B610" s="43"/>
      <c r="C610" s="260" t="s">
        <v>206</v>
      </c>
      <c r="D610" s="261" t="s">
        <v>206</v>
      </c>
      <c r="E610" s="262" t="s">
        <v>19</v>
      </c>
      <c r="F610" s="263">
        <v>7</v>
      </c>
      <c r="G610" s="37"/>
      <c r="H610" s="43"/>
    </row>
    <row r="611" s="2" customFormat="1" ht="16.8" customHeight="1">
      <c r="A611" s="37"/>
      <c r="B611" s="43"/>
      <c r="C611" s="264" t="s">
        <v>19</v>
      </c>
      <c r="D611" s="264" t="s">
        <v>450</v>
      </c>
      <c r="E611" s="16" t="s">
        <v>19</v>
      </c>
      <c r="F611" s="265">
        <v>0</v>
      </c>
      <c r="G611" s="37"/>
      <c r="H611" s="43"/>
    </row>
    <row r="612" s="2" customFormat="1" ht="16.8" customHeight="1">
      <c r="A612" s="37"/>
      <c r="B612" s="43"/>
      <c r="C612" s="264" t="s">
        <v>206</v>
      </c>
      <c r="D612" s="264" t="s">
        <v>820</v>
      </c>
      <c r="E612" s="16" t="s">
        <v>19</v>
      </c>
      <c r="F612" s="265">
        <v>7</v>
      </c>
      <c r="G612" s="37"/>
      <c r="H612" s="43"/>
    </row>
    <row r="613" s="2" customFormat="1" ht="16.8" customHeight="1">
      <c r="A613" s="37"/>
      <c r="B613" s="43"/>
      <c r="C613" s="266" t="s">
        <v>1470</v>
      </c>
      <c r="D613" s="37"/>
      <c r="E613" s="37"/>
      <c r="F613" s="37"/>
      <c r="G613" s="37"/>
      <c r="H613" s="43"/>
    </row>
    <row r="614" s="2" customFormat="1" ht="16.8" customHeight="1">
      <c r="A614" s="37"/>
      <c r="B614" s="43"/>
      <c r="C614" s="264" t="s">
        <v>827</v>
      </c>
      <c r="D614" s="264" t="s">
        <v>828</v>
      </c>
      <c r="E614" s="16" t="s">
        <v>484</v>
      </c>
      <c r="F614" s="265">
        <v>7</v>
      </c>
      <c r="G614" s="37"/>
      <c r="H614" s="43"/>
    </row>
    <row r="615" s="2" customFormat="1" ht="16.8" customHeight="1">
      <c r="A615" s="37"/>
      <c r="B615" s="43"/>
      <c r="C615" s="260" t="s">
        <v>729</v>
      </c>
      <c r="D615" s="261" t="s">
        <v>729</v>
      </c>
      <c r="E615" s="262" t="s">
        <v>19</v>
      </c>
      <c r="F615" s="263">
        <v>1030.1400000000001</v>
      </c>
      <c r="G615" s="37"/>
      <c r="H615" s="43"/>
    </row>
    <row r="616" s="2" customFormat="1" ht="16.8" customHeight="1">
      <c r="A616" s="37"/>
      <c r="B616" s="43"/>
      <c r="C616" s="264" t="s">
        <v>19</v>
      </c>
      <c r="D616" s="264" t="s">
        <v>450</v>
      </c>
      <c r="E616" s="16" t="s">
        <v>19</v>
      </c>
      <c r="F616" s="265">
        <v>0</v>
      </c>
      <c r="G616" s="37"/>
      <c r="H616" s="43"/>
    </row>
    <row r="617" s="2" customFormat="1" ht="16.8" customHeight="1">
      <c r="A617" s="37"/>
      <c r="B617" s="43"/>
      <c r="C617" s="264" t="s">
        <v>729</v>
      </c>
      <c r="D617" s="264" t="s">
        <v>1118</v>
      </c>
      <c r="E617" s="16" t="s">
        <v>19</v>
      </c>
      <c r="F617" s="265">
        <v>1030.1400000000001</v>
      </c>
      <c r="G617" s="37"/>
      <c r="H617" s="43"/>
    </row>
    <row r="618" s="2" customFormat="1" ht="16.8" customHeight="1">
      <c r="A618" s="37"/>
      <c r="B618" s="43"/>
      <c r="C618" s="266" t="s">
        <v>1470</v>
      </c>
      <c r="D618" s="37"/>
      <c r="E618" s="37"/>
      <c r="F618" s="37"/>
      <c r="G618" s="37"/>
      <c r="H618" s="43"/>
    </row>
    <row r="619" s="2" customFormat="1" ht="16.8" customHeight="1">
      <c r="A619" s="37"/>
      <c r="B619" s="43"/>
      <c r="C619" s="264" t="s">
        <v>539</v>
      </c>
      <c r="D619" s="264" t="s">
        <v>540</v>
      </c>
      <c r="E619" s="16" t="s">
        <v>291</v>
      </c>
      <c r="F619" s="265">
        <v>1030.1400000000001</v>
      </c>
      <c r="G619" s="37"/>
      <c r="H619" s="43"/>
    </row>
    <row r="620" s="2" customFormat="1" ht="16.8" customHeight="1">
      <c r="A620" s="37"/>
      <c r="B620" s="43"/>
      <c r="C620" s="260" t="s">
        <v>741</v>
      </c>
      <c r="D620" s="261" t="s">
        <v>741</v>
      </c>
      <c r="E620" s="262" t="s">
        <v>19</v>
      </c>
      <c r="F620" s="263">
        <v>1058.1400000000001</v>
      </c>
      <c r="G620" s="37"/>
      <c r="H620" s="43"/>
    </row>
    <row r="621" s="2" customFormat="1" ht="16.8" customHeight="1">
      <c r="A621" s="37"/>
      <c r="B621" s="43"/>
      <c r="C621" s="264" t="s">
        <v>19</v>
      </c>
      <c r="D621" s="264" t="s">
        <v>450</v>
      </c>
      <c r="E621" s="16" t="s">
        <v>19</v>
      </c>
      <c r="F621" s="265">
        <v>0</v>
      </c>
      <c r="G621" s="37"/>
      <c r="H621" s="43"/>
    </row>
    <row r="622" s="2" customFormat="1" ht="16.8" customHeight="1">
      <c r="A622" s="37"/>
      <c r="B622" s="43"/>
      <c r="C622" s="264" t="s">
        <v>741</v>
      </c>
      <c r="D622" s="264" t="s">
        <v>1121</v>
      </c>
      <c r="E622" s="16" t="s">
        <v>19</v>
      </c>
      <c r="F622" s="265">
        <v>1058.1400000000001</v>
      </c>
      <c r="G622" s="37"/>
      <c r="H622" s="43"/>
    </row>
    <row r="623" s="2" customFormat="1" ht="16.8" customHeight="1">
      <c r="A623" s="37"/>
      <c r="B623" s="43"/>
      <c r="C623" s="266" t="s">
        <v>1470</v>
      </c>
      <c r="D623" s="37"/>
      <c r="E623" s="37"/>
      <c r="F623" s="37"/>
      <c r="G623" s="37"/>
      <c r="H623" s="43"/>
    </row>
    <row r="624" s="2" customFormat="1" ht="16.8" customHeight="1">
      <c r="A624" s="37"/>
      <c r="B624" s="43"/>
      <c r="C624" s="264" t="s">
        <v>549</v>
      </c>
      <c r="D624" s="264" t="s">
        <v>550</v>
      </c>
      <c r="E624" s="16" t="s">
        <v>291</v>
      </c>
      <c r="F624" s="265">
        <v>1058.1400000000001</v>
      </c>
      <c r="G624" s="37"/>
      <c r="H624" s="43"/>
    </row>
    <row r="625" s="2" customFormat="1" ht="16.8" customHeight="1">
      <c r="A625" s="37"/>
      <c r="B625" s="43"/>
      <c r="C625" s="260" t="s">
        <v>751</v>
      </c>
      <c r="D625" s="261" t="s">
        <v>751</v>
      </c>
      <c r="E625" s="262" t="s">
        <v>19</v>
      </c>
      <c r="F625" s="263">
        <v>890.13999999999999</v>
      </c>
      <c r="G625" s="37"/>
      <c r="H625" s="43"/>
    </row>
    <row r="626" s="2" customFormat="1" ht="16.8" customHeight="1">
      <c r="A626" s="37"/>
      <c r="B626" s="43"/>
      <c r="C626" s="264" t="s">
        <v>19</v>
      </c>
      <c r="D626" s="264" t="s">
        <v>450</v>
      </c>
      <c r="E626" s="16" t="s">
        <v>19</v>
      </c>
      <c r="F626" s="265">
        <v>0</v>
      </c>
      <c r="G626" s="37"/>
      <c r="H626" s="43"/>
    </row>
    <row r="627" s="2" customFormat="1" ht="16.8" customHeight="1">
      <c r="A627" s="37"/>
      <c r="B627" s="43"/>
      <c r="C627" s="264" t="s">
        <v>751</v>
      </c>
      <c r="D627" s="264" t="s">
        <v>1124</v>
      </c>
      <c r="E627" s="16" t="s">
        <v>19</v>
      </c>
      <c r="F627" s="265">
        <v>890.13999999999999</v>
      </c>
      <c r="G627" s="37"/>
      <c r="H627" s="43"/>
    </row>
    <row r="628" s="2" customFormat="1" ht="16.8" customHeight="1">
      <c r="A628" s="37"/>
      <c r="B628" s="43"/>
      <c r="C628" s="266" t="s">
        <v>1470</v>
      </c>
      <c r="D628" s="37"/>
      <c r="E628" s="37"/>
      <c r="F628" s="37"/>
      <c r="G628" s="37"/>
      <c r="H628" s="43"/>
    </row>
    <row r="629" s="2" customFormat="1" ht="16.8" customHeight="1">
      <c r="A629" s="37"/>
      <c r="B629" s="43"/>
      <c r="C629" s="264" t="s">
        <v>559</v>
      </c>
      <c r="D629" s="264" t="s">
        <v>560</v>
      </c>
      <c r="E629" s="16" t="s">
        <v>291</v>
      </c>
      <c r="F629" s="265">
        <v>890.13999999999999</v>
      </c>
      <c r="G629" s="37"/>
      <c r="H629" s="43"/>
    </row>
    <row r="630" s="2" customFormat="1" ht="16.8" customHeight="1">
      <c r="A630" s="37"/>
      <c r="B630" s="43"/>
      <c r="C630" s="260" t="s">
        <v>761</v>
      </c>
      <c r="D630" s="261" t="s">
        <v>761</v>
      </c>
      <c r="E630" s="262" t="s">
        <v>19</v>
      </c>
      <c r="F630" s="263">
        <v>266.5</v>
      </c>
      <c r="G630" s="37"/>
      <c r="H630" s="43"/>
    </row>
    <row r="631" s="2" customFormat="1" ht="16.8" customHeight="1">
      <c r="A631" s="37"/>
      <c r="B631" s="43"/>
      <c r="C631" s="264" t="s">
        <v>19</v>
      </c>
      <c r="D631" s="264" t="s">
        <v>575</v>
      </c>
      <c r="E631" s="16" t="s">
        <v>19</v>
      </c>
      <c r="F631" s="265">
        <v>0</v>
      </c>
      <c r="G631" s="37"/>
      <c r="H631" s="43"/>
    </row>
    <row r="632" s="2" customFormat="1" ht="16.8" customHeight="1">
      <c r="A632" s="37"/>
      <c r="B632" s="43"/>
      <c r="C632" s="264" t="s">
        <v>761</v>
      </c>
      <c r="D632" s="264" t="s">
        <v>1127</v>
      </c>
      <c r="E632" s="16" t="s">
        <v>19</v>
      </c>
      <c r="F632" s="265">
        <v>266.5</v>
      </c>
      <c r="G632" s="37"/>
      <c r="H632" s="43"/>
    </row>
    <row r="633" s="2" customFormat="1" ht="16.8" customHeight="1">
      <c r="A633" s="37"/>
      <c r="B633" s="43"/>
      <c r="C633" s="266" t="s">
        <v>1470</v>
      </c>
      <c r="D633" s="37"/>
      <c r="E633" s="37"/>
      <c r="F633" s="37"/>
      <c r="G633" s="37"/>
      <c r="H633" s="43"/>
    </row>
    <row r="634" s="2" customFormat="1" ht="16.8" customHeight="1">
      <c r="A634" s="37"/>
      <c r="B634" s="43"/>
      <c r="C634" s="264" t="s">
        <v>570</v>
      </c>
      <c r="D634" s="264" t="s">
        <v>571</v>
      </c>
      <c r="E634" s="16" t="s">
        <v>291</v>
      </c>
      <c r="F634" s="265">
        <v>266.5</v>
      </c>
      <c r="G634" s="37"/>
      <c r="H634" s="43"/>
    </row>
    <row r="635" s="2" customFormat="1" ht="16.8" customHeight="1">
      <c r="A635" s="37"/>
      <c r="B635" s="43"/>
      <c r="C635" s="260" t="s">
        <v>770</v>
      </c>
      <c r="D635" s="261" t="s">
        <v>770</v>
      </c>
      <c r="E635" s="262" t="s">
        <v>19</v>
      </c>
      <c r="F635" s="263">
        <v>513.04999999999995</v>
      </c>
      <c r="G635" s="37"/>
      <c r="H635" s="43"/>
    </row>
    <row r="636" s="2" customFormat="1" ht="16.8" customHeight="1">
      <c r="A636" s="37"/>
      <c r="B636" s="43"/>
      <c r="C636" s="264" t="s">
        <v>19</v>
      </c>
      <c r="D636" s="264" t="s">
        <v>450</v>
      </c>
      <c r="E636" s="16" t="s">
        <v>19</v>
      </c>
      <c r="F636" s="265">
        <v>0</v>
      </c>
      <c r="G636" s="37"/>
      <c r="H636" s="43"/>
    </row>
    <row r="637" s="2" customFormat="1" ht="16.8" customHeight="1">
      <c r="A637" s="37"/>
      <c r="B637" s="43"/>
      <c r="C637" s="264" t="s">
        <v>770</v>
      </c>
      <c r="D637" s="264" t="s">
        <v>1130</v>
      </c>
      <c r="E637" s="16" t="s">
        <v>19</v>
      </c>
      <c r="F637" s="265">
        <v>513.04999999999995</v>
      </c>
      <c r="G637" s="37"/>
      <c r="H637" s="43"/>
    </row>
    <row r="638" s="2" customFormat="1" ht="16.8" customHeight="1">
      <c r="A638" s="37"/>
      <c r="B638" s="43"/>
      <c r="C638" s="266" t="s">
        <v>1470</v>
      </c>
      <c r="D638" s="37"/>
      <c r="E638" s="37"/>
      <c r="F638" s="37"/>
      <c r="G638" s="37"/>
      <c r="H638" s="43"/>
    </row>
    <row r="639" s="2" customFormat="1" ht="16.8" customHeight="1">
      <c r="A639" s="37"/>
      <c r="B639" s="43"/>
      <c r="C639" s="264" t="s">
        <v>581</v>
      </c>
      <c r="D639" s="264" t="s">
        <v>582</v>
      </c>
      <c r="E639" s="16" t="s">
        <v>291</v>
      </c>
      <c r="F639" s="265">
        <v>513.04999999999995</v>
      </c>
      <c r="G639" s="37"/>
      <c r="H639" s="43"/>
    </row>
    <row r="640" s="2" customFormat="1" ht="16.8" customHeight="1">
      <c r="A640" s="37"/>
      <c r="B640" s="43"/>
      <c r="C640" s="260" t="s">
        <v>1133</v>
      </c>
      <c r="D640" s="261" t="s">
        <v>1133</v>
      </c>
      <c r="E640" s="262" t="s">
        <v>19</v>
      </c>
      <c r="F640" s="263">
        <v>266.5</v>
      </c>
      <c r="G640" s="37"/>
      <c r="H640" s="43"/>
    </row>
    <row r="641" s="2" customFormat="1" ht="16.8" customHeight="1">
      <c r="A641" s="37"/>
      <c r="B641" s="43"/>
      <c r="C641" s="264" t="s">
        <v>19</v>
      </c>
      <c r="D641" s="264" t="s">
        <v>450</v>
      </c>
      <c r="E641" s="16" t="s">
        <v>19</v>
      </c>
      <c r="F641" s="265">
        <v>0</v>
      </c>
      <c r="G641" s="37"/>
      <c r="H641" s="43"/>
    </row>
    <row r="642" s="2" customFormat="1" ht="16.8" customHeight="1">
      <c r="A642" s="37"/>
      <c r="B642" s="43"/>
      <c r="C642" s="264" t="s">
        <v>1133</v>
      </c>
      <c r="D642" s="264" t="s">
        <v>1134</v>
      </c>
      <c r="E642" s="16" t="s">
        <v>19</v>
      </c>
      <c r="F642" s="265">
        <v>266.5</v>
      </c>
      <c r="G642" s="37"/>
      <c r="H642" s="43"/>
    </row>
    <row r="643" s="2" customFormat="1" ht="16.8" customHeight="1">
      <c r="A643" s="37"/>
      <c r="B643" s="43"/>
      <c r="C643" s="266" t="s">
        <v>1470</v>
      </c>
      <c r="D643" s="37"/>
      <c r="E643" s="37"/>
      <c r="F643" s="37"/>
      <c r="G643" s="37"/>
      <c r="H643" s="43"/>
    </row>
    <row r="644" s="2" customFormat="1" ht="16.8" customHeight="1">
      <c r="A644" s="37"/>
      <c r="B644" s="43"/>
      <c r="C644" s="264" t="s">
        <v>591</v>
      </c>
      <c r="D644" s="264" t="s">
        <v>592</v>
      </c>
      <c r="E644" s="16" t="s">
        <v>178</v>
      </c>
      <c r="F644" s="265">
        <v>266.5</v>
      </c>
      <c r="G644" s="37"/>
      <c r="H644" s="43"/>
    </row>
    <row r="645" s="2" customFormat="1" ht="16.8" customHeight="1">
      <c r="A645" s="37"/>
      <c r="B645" s="43"/>
      <c r="C645" s="260" t="s">
        <v>1139</v>
      </c>
      <c r="D645" s="261" t="s">
        <v>1139</v>
      </c>
      <c r="E645" s="262" t="s">
        <v>19</v>
      </c>
      <c r="F645" s="263">
        <v>748.10000000000002</v>
      </c>
      <c r="G645" s="37"/>
      <c r="H645" s="43"/>
    </row>
    <row r="646" s="2" customFormat="1" ht="16.8" customHeight="1">
      <c r="A646" s="37"/>
      <c r="B646" s="43"/>
      <c r="C646" s="264" t="s">
        <v>19</v>
      </c>
      <c r="D646" s="264" t="s">
        <v>450</v>
      </c>
      <c r="E646" s="16" t="s">
        <v>19</v>
      </c>
      <c r="F646" s="265">
        <v>0</v>
      </c>
      <c r="G646" s="37"/>
      <c r="H646" s="43"/>
    </row>
    <row r="647" s="2" customFormat="1" ht="16.8" customHeight="1">
      <c r="A647" s="37"/>
      <c r="B647" s="43"/>
      <c r="C647" s="264" t="s">
        <v>1139</v>
      </c>
      <c r="D647" s="264" t="s">
        <v>1140</v>
      </c>
      <c r="E647" s="16" t="s">
        <v>19</v>
      </c>
      <c r="F647" s="265">
        <v>748.10000000000002</v>
      </c>
      <c r="G647" s="37"/>
      <c r="H647" s="43"/>
    </row>
    <row r="648" s="2" customFormat="1" ht="16.8" customHeight="1">
      <c r="A648" s="37"/>
      <c r="B648" s="43"/>
      <c r="C648" s="266" t="s">
        <v>1470</v>
      </c>
      <c r="D648" s="37"/>
      <c r="E648" s="37"/>
      <c r="F648" s="37"/>
      <c r="G648" s="37"/>
      <c r="H648" s="43"/>
    </row>
    <row r="649" s="2" customFormat="1" ht="16.8" customHeight="1">
      <c r="A649" s="37"/>
      <c r="B649" s="43"/>
      <c r="C649" s="264" t="s">
        <v>601</v>
      </c>
      <c r="D649" s="264" t="s">
        <v>602</v>
      </c>
      <c r="E649" s="16" t="s">
        <v>291</v>
      </c>
      <c r="F649" s="265">
        <v>748.10000000000002</v>
      </c>
      <c r="G649" s="37"/>
      <c r="H649" s="43"/>
    </row>
    <row r="650" s="2" customFormat="1" ht="16.8" customHeight="1">
      <c r="A650" s="37"/>
      <c r="B650" s="43"/>
      <c r="C650" s="260" t="s">
        <v>1145</v>
      </c>
      <c r="D650" s="261" t="s">
        <v>1145</v>
      </c>
      <c r="E650" s="262" t="s">
        <v>19</v>
      </c>
      <c r="F650" s="263">
        <v>890.13999999999999</v>
      </c>
      <c r="G650" s="37"/>
      <c r="H650" s="43"/>
    </row>
    <row r="651" s="2" customFormat="1" ht="16.8" customHeight="1">
      <c r="A651" s="37"/>
      <c r="B651" s="43"/>
      <c r="C651" s="264" t="s">
        <v>19</v>
      </c>
      <c r="D651" s="264" t="s">
        <v>450</v>
      </c>
      <c r="E651" s="16" t="s">
        <v>19</v>
      </c>
      <c r="F651" s="265">
        <v>0</v>
      </c>
      <c r="G651" s="37"/>
      <c r="H651" s="43"/>
    </row>
    <row r="652" s="2" customFormat="1" ht="16.8" customHeight="1">
      <c r="A652" s="37"/>
      <c r="B652" s="43"/>
      <c r="C652" s="264" t="s">
        <v>1145</v>
      </c>
      <c r="D652" s="264" t="s">
        <v>1146</v>
      </c>
      <c r="E652" s="16" t="s">
        <v>19</v>
      </c>
      <c r="F652" s="265">
        <v>890.13999999999999</v>
      </c>
      <c r="G652" s="37"/>
      <c r="H652" s="43"/>
    </row>
    <row r="653" s="2" customFormat="1" ht="16.8" customHeight="1">
      <c r="A653" s="37"/>
      <c r="B653" s="43"/>
      <c r="C653" s="266" t="s">
        <v>1470</v>
      </c>
      <c r="D653" s="37"/>
      <c r="E653" s="37"/>
      <c r="F653" s="37"/>
      <c r="G653" s="37"/>
      <c r="H653" s="43"/>
    </row>
    <row r="654" s="2" customFormat="1" ht="16.8" customHeight="1">
      <c r="A654" s="37"/>
      <c r="B654" s="43"/>
      <c r="C654" s="264" t="s">
        <v>611</v>
      </c>
      <c r="D654" s="264" t="s">
        <v>612</v>
      </c>
      <c r="E654" s="16" t="s">
        <v>291</v>
      </c>
      <c r="F654" s="265">
        <v>890.13999999999999</v>
      </c>
      <c r="G654" s="37"/>
      <c r="H654" s="43"/>
    </row>
    <row r="655" s="2" customFormat="1" ht="16.8" customHeight="1">
      <c r="A655" s="37"/>
      <c r="B655" s="43"/>
      <c r="C655" s="260" t="s">
        <v>1151</v>
      </c>
      <c r="D655" s="261" t="s">
        <v>1151</v>
      </c>
      <c r="E655" s="262" t="s">
        <v>19</v>
      </c>
      <c r="F655" s="263">
        <v>890.13999999999999</v>
      </c>
      <c r="G655" s="37"/>
      <c r="H655" s="43"/>
    </row>
    <row r="656" s="2" customFormat="1" ht="16.8" customHeight="1">
      <c r="A656" s="37"/>
      <c r="B656" s="43"/>
      <c r="C656" s="264" t="s">
        <v>19</v>
      </c>
      <c r="D656" s="264" t="s">
        <v>450</v>
      </c>
      <c r="E656" s="16" t="s">
        <v>19</v>
      </c>
      <c r="F656" s="265">
        <v>0</v>
      </c>
      <c r="G656" s="37"/>
      <c r="H656" s="43"/>
    </row>
    <row r="657" s="2" customFormat="1" ht="16.8" customHeight="1">
      <c r="A657" s="37"/>
      <c r="B657" s="43"/>
      <c r="C657" s="264" t="s">
        <v>1151</v>
      </c>
      <c r="D657" s="264" t="s">
        <v>1152</v>
      </c>
      <c r="E657" s="16" t="s">
        <v>19</v>
      </c>
      <c r="F657" s="265">
        <v>890.13999999999999</v>
      </c>
      <c r="G657" s="37"/>
      <c r="H657" s="43"/>
    </row>
    <row r="658" s="2" customFormat="1" ht="16.8" customHeight="1">
      <c r="A658" s="37"/>
      <c r="B658" s="43"/>
      <c r="C658" s="266" t="s">
        <v>1470</v>
      </c>
      <c r="D658" s="37"/>
      <c r="E658" s="37"/>
      <c r="F658" s="37"/>
      <c r="G658" s="37"/>
      <c r="H658" s="43"/>
    </row>
    <row r="659" s="2" customFormat="1" ht="16.8" customHeight="1">
      <c r="A659" s="37"/>
      <c r="B659" s="43"/>
      <c r="C659" s="264" t="s">
        <v>621</v>
      </c>
      <c r="D659" s="264" t="s">
        <v>622</v>
      </c>
      <c r="E659" s="16" t="s">
        <v>291</v>
      </c>
      <c r="F659" s="265">
        <v>890.13999999999999</v>
      </c>
      <c r="G659" s="37"/>
      <c r="H659" s="43"/>
    </row>
    <row r="660" s="2" customFormat="1" ht="16.8" customHeight="1">
      <c r="A660" s="37"/>
      <c r="B660" s="43"/>
      <c r="C660" s="260" t="s">
        <v>1157</v>
      </c>
      <c r="D660" s="261" t="s">
        <v>1157</v>
      </c>
      <c r="E660" s="262" t="s">
        <v>19</v>
      </c>
      <c r="F660" s="263">
        <v>890.13999999999999</v>
      </c>
      <c r="G660" s="37"/>
      <c r="H660" s="43"/>
    </row>
    <row r="661" s="2" customFormat="1" ht="16.8" customHeight="1">
      <c r="A661" s="37"/>
      <c r="B661" s="43"/>
      <c r="C661" s="264" t="s">
        <v>19</v>
      </c>
      <c r="D661" s="264" t="s">
        <v>450</v>
      </c>
      <c r="E661" s="16" t="s">
        <v>19</v>
      </c>
      <c r="F661" s="265">
        <v>0</v>
      </c>
      <c r="G661" s="37"/>
      <c r="H661" s="43"/>
    </row>
    <row r="662" s="2" customFormat="1" ht="16.8" customHeight="1">
      <c r="A662" s="37"/>
      <c r="B662" s="43"/>
      <c r="C662" s="264" t="s">
        <v>1157</v>
      </c>
      <c r="D662" s="264" t="s">
        <v>1158</v>
      </c>
      <c r="E662" s="16" t="s">
        <v>19</v>
      </c>
      <c r="F662" s="265">
        <v>890.13999999999999</v>
      </c>
      <c r="G662" s="37"/>
      <c r="H662" s="43"/>
    </row>
    <row r="663" s="2" customFormat="1" ht="16.8" customHeight="1">
      <c r="A663" s="37"/>
      <c r="B663" s="43"/>
      <c r="C663" s="266" t="s">
        <v>1470</v>
      </c>
      <c r="D663" s="37"/>
      <c r="E663" s="37"/>
      <c r="F663" s="37"/>
      <c r="G663" s="37"/>
      <c r="H663" s="43"/>
    </row>
    <row r="664" s="2" customFormat="1" ht="16.8" customHeight="1">
      <c r="A664" s="37"/>
      <c r="B664" s="43"/>
      <c r="C664" s="264" t="s">
        <v>631</v>
      </c>
      <c r="D664" s="264" t="s">
        <v>632</v>
      </c>
      <c r="E664" s="16" t="s">
        <v>291</v>
      </c>
      <c r="F664" s="265">
        <v>890.13999999999999</v>
      </c>
      <c r="G664" s="37"/>
      <c r="H664" s="43"/>
    </row>
    <row r="665" s="2" customFormat="1" ht="16.8" customHeight="1">
      <c r="A665" s="37"/>
      <c r="B665" s="43"/>
      <c r="C665" s="260" t="s">
        <v>837</v>
      </c>
      <c r="D665" s="261" t="s">
        <v>837</v>
      </c>
      <c r="E665" s="262" t="s">
        <v>19</v>
      </c>
      <c r="F665" s="263">
        <v>4</v>
      </c>
      <c r="G665" s="37"/>
      <c r="H665" s="43"/>
    </row>
    <row r="666" s="2" customFormat="1" ht="16.8" customHeight="1">
      <c r="A666" s="37"/>
      <c r="B666" s="43"/>
      <c r="C666" s="264" t="s">
        <v>19</v>
      </c>
      <c r="D666" s="264" t="s">
        <v>450</v>
      </c>
      <c r="E666" s="16" t="s">
        <v>19</v>
      </c>
      <c r="F666" s="265">
        <v>0</v>
      </c>
      <c r="G666" s="37"/>
      <c r="H666" s="43"/>
    </row>
    <row r="667" s="2" customFormat="1" ht="16.8" customHeight="1">
      <c r="A667" s="37"/>
      <c r="B667" s="43"/>
      <c r="C667" s="264" t="s">
        <v>837</v>
      </c>
      <c r="D667" s="264" t="s">
        <v>826</v>
      </c>
      <c r="E667" s="16" t="s">
        <v>19</v>
      </c>
      <c r="F667" s="265">
        <v>4</v>
      </c>
      <c r="G667" s="37"/>
      <c r="H667" s="43"/>
    </row>
    <row r="668" s="2" customFormat="1" ht="16.8" customHeight="1">
      <c r="A668" s="37"/>
      <c r="B668" s="43"/>
      <c r="C668" s="266" t="s">
        <v>1470</v>
      </c>
      <c r="D668" s="37"/>
      <c r="E668" s="37"/>
      <c r="F668" s="37"/>
      <c r="G668" s="37"/>
      <c r="H668" s="43"/>
    </row>
    <row r="669" s="2" customFormat="1" ht="16.8" customHeight="1">
      <c r="A669" s="37"/>
      <c r="B669" s="43"/>
      <c r="C669" s="264" t="s">
        <v>832</v>
      </c>
      <c r="D669" s="264" t="s">
        <v>833</v>
      </c>
      <c r="E669" s="16" t="s">
        <v>484</v>
      </c>
      <c r="F669" s="265">
        <v>4</v>
      </c>
      <c r="G669" s="37"/>
      <c r="H669" s="43"/>
    </row>
    <row r="670" s="2" customFormat="1" ht="16.8" customHeight="1">
      <c r="A670" s="37"/>
      <c r="B670" s="43"/>
      <c r="C670" s="260" t="s">
        <v>1166</v>
      </c>
      <c r="D670" s="261" t="s">
        <v>1166</v>
      </c>
      <c r="E670" s="262" t="s">
        <v>19</v>
      </c>
      <c r="F670" s="263">
        <v>3.5</v>
      </c>
      <c r="G670" s="37"/>
      <c r="H670" s="43"/>
    </row>
    <row r="671" s="2" customFormat="1" ht="16.8" customHeight="1">
      <c r="A671" s="37"/>
      <c r="B671" s="43"/>
      <c r="C671" s="264" t="s">
        <v>19</v>
      </c>
      <c r="D671" s="264" t="s">
        <v>450</v>
      </c>
      <c r="E671" s="16" t="s">
        <v>19</v>
      </c>
      <c r="F671" s="265">
        <v>0</v>
      </c>
      <c r="G671" s="37"/>
      <c r="H671" s="43"/>
    </row>
    <row r="672" s="2" customFormat="1" ht="16.8" customHeight="1">
      <c r="A672" s="37"/>
      <c r="B672" s="43"/>
      <c r="C672" s="264" t="s">
        <v>1166</v>
      </c>
      <c r="D672" s="264" t="s">
        <v>1167</v>
      </c>
      <c r="E672" s="16" t="s">
        <v>19</v>
      </c>
      <c r="F672" s="265">
        <v>3.5</v>
      </c>
      <c r="G672" s="37"/>
      <c r="H672" s="43"/>
    </row>
    <row r="673" s="2" customFormat="1" ht="16.8" customHeight="1">
      <c r="A673" s="37"/>
      <c r="B673" s="43"/>
      <c r="C673" s="266" t="s">
        <v>1470</v>
      </c>
      <c r="D673" s="37"/>
      <c r="E673" s="37"/>
      <c r="F673" s="37"/>
      <c r="G673" s="37"/>
      <c r="H673" s="43"/>
    </row>
    <row r="674" s="2" customFormat="1" ht="16.8" customHeight="1">
      <c r="A674" s="37"/>
      <c r="B674" s="43"/>
      <c r="C674" s="264" t="s">
        <v>1162</v>
      </c>
      <c r="D674" s="264" t="s">
        <v>1163</v>
      </c>
      <c r="E674" s="16" t="s">
        <v>281</v>
      </c>
      <c r="F674" s="265">
        <v>3.5</v>
      </c>
      <c r="G674" s="37"/>
      <c r="H674" s="43"/>
    </row>
    <row r="675" s="2" customFormat="1" ht="16.8" customHeight="1">
      <c r="A675" s="37"/>
      <c r="B675" s="43"/>
      <c r="C675" s="260" t="s">
        <v>1176</v>
      </c>
      <c r="D675" s="261" t="s">
        <v>1176</v>
      </c>
      <c r="E675" s="262" t="s">
        <v>19</v>
      </c>
      <c r="F675" s="263">
        <v>20</v>
      </c>
      <c r="G675" s="37"/>
      <c r="H675" s="43"/>
    </row>
    <row r="676" s="2" customFormat="1" ht="16.8" customHeight="1">
      <c r="A676" s="37"/>
      <c r="B676" s="43"/>
      <c r="C676" s="264" t="s">
        <v>19</v>
      </c>
      <c r="D676" s="264" t="s">
        <v>450</v>
      </c>
      <c r="E676" s="16" t="s">
        <v>19</v>
      </c>
      <c r="F676" s="265">
        <v>0</v>
      </c>
      <c r="G676" s="37"/>
      <c r="H676" s="43"/>
    </row>
    <row r="677" s="2" customFormat="1" ht="16.8" customHeight="1">
      <c r="A677" s="37"/>
      <c r="B677" s="43"/>
      <c r="C677" s="264" t="s">
        <v>1176</v>
      </c>
      <c r="D677" s="264" t="s">
        <v>1019</v>
      </c>
      <c r="E677" s="16" t="s">
        <v>19</v>
      </c>
      <c r="F677" s="265">
        <v>20</v>
      </c>
      <c r="G677" s="37"/>
      <c r="H677" s="43"/>
    </row>
    <row r="678" s="2" customFormat="1" ht="16.8" customHeight="1">
      <c r="A678" s="37"/>
      <c r="B678" s="43"/>
      <c r="C678" s="266" t="s">
        <v>1470</v>
      </c>
      <c r="D678" s="37"/>
      <c r="E678" s="37"/>
      <c r="F678" s="37"/>
      <c r="G678" s="37"/>
      <c r="H678" s="43"/>
    </row>
    <row r="679" s="2" customFormat="1" ht="16.8" customHeight="1">
      <c r="A679" s="37"/>
      <c r="B679" s="43"/>
      <c r="C679" s="264" t="s">
        <v>1171</v>
      </c>
      <c r="D679" s="264" t="s">
        <v>1172</v>
      </c>
      <c r="E679" s="16" t="s">
        <v>291</v>
      </c>
      <c r="F679" s="265">
        <v>20</v>
      </c>
      <c r="G679" s="37"/>
      <c r="H679" s="43"/>
    </row>
    <row r="680" s="2" customFormat="1" ht="16.8" customHeight="1">
      <c r="A680" s="37"/>
      <c r="B680" s="43"/>
      <c r="C680" s="260" t="s">
        <v>1189</v>
      </c>
      <c r="D680" s="261" t="s">
        <v>1189</v>
      </c>
      <c r="E680" s="262" t="s">
        <v>19</v>
      </c>
      <c r="F680" s="263">
        <v>21</v>
      </c>
      <c r="G680" s="37"/>
      <c r="H680" s="43"/>
    </row>
    <row r="681" s="2" customFormat="1" ht="16.8" customHeight="1">
      <c r="A681" s="37"/>
      <c r="B681" s="43"/>
      <c r="C681" s="264" t="s">
        <v>19</v>
      </c>
      <c r="D681" s="264" t="s">
        <v>450</v>
      </c>
      <c r="E681" s="16" t="s">
        <v>19</v>
      </c>
      <c r="F681" s="265">
        <v>0</v>
      </c>
      <c r="G681" s="37"/>
      <c r="H681" s="43"/>
    </row>
    <row r="682" s="2" customFormat="1" ht="16.8" customHeight="1">
      <c r="A682" s="37"/>
      <c r="B682" s="43"/>
      <c r="C682" s="264" t="s">
        <v>1189</v>
      </c>
      <c r="D682" s="264" t="s">
        <v>1190</v>
      </c>
      <c r="E682" s="16" t="s">
        <v>19</v>
      </c>
      <c r="F682" s="265">
        <v>21</v>
      </c>
      <c r="G682" s="37"/>
      <c r="H682" s="43"/>
    </row>
    <row r="683" s="2" customFormat="1" ht="16.8" customHeight="1">
      <c r="A683" s="37"/>
      <c r="B683" s="43"/>
      <c r="C683" s="266" t="s">
        <v>1470</v>
      </c>
      <c r="D683" s="37"/>
      <c r="E683" s="37"/>
      <c r="F683" s="37"/>
      <c r="G683" s="37"/>
      <c r="H683" s="43"/>
    </row>
    <row r="684" s="2" customFormat="1" ht="16.8" customHeight="1">
      <c r="A684" s="37"/>
      <c r="B684" s="43"/>
      <c r="C684" s="264" t="s">
        <v>1184</v>
      </c>
      <c r="D684" s="264" t="s">
        <v>1185</v>
      </c>
      <c r="E684" s="16" t="s">
        <v>281</v>
      </c>
      <c r="F684" s="265">
        <v>21</v>
      </c>
      <c r="G684" s="37"/>
      <c r="H684" s="43"/>
    </row>
    <row r="685" s="2" customFormat="1" ht="16.8" customHeight="1">
      <c r="A685" s="37"/>
      <c r="B685" s="43"/>
      <c r="C685" s="260" t="s">
        <v>1197</v>
      </c>
      <c r="D685" s="261" t="s">
        <v>1197</v>
      </c>
      <c r="E685" s="262" t="s">
        <v>19</v>
      </c>
      <c r="F685" s="263">
        <v>2.1000000000000001</v>
      </c>
      <c r="G685" s="37"/>
      <c r="H685" s="43"/>
    </row>
    <row r="686" s="2" customFormat="1" ht="16.8" customHeight="1">
      <c r="A686" s="37"/>
      <c r="B686" s="43"/>
      <c r="C686" s="264" t="s">
        <v>19</v>
      </c>
      <c r="D686" s="264" t="s">
        <v>450</v>
      </c>
      <c r="E686" s="16" t="s">
        <v>19</v>
      </c>
      <c r="F686" s="265">
        <v>0</v>
      </c>
      <c r="G686" s="37"/>
      <c r="H686" s="43"/>
    </row>
    <row r="687" s="2" customFormat="1" ht="16.8" customHeight="1">
      <c r="A687" s="37"/>
      <c r="B687" s="43"/>
      <c r="C687" s="264" t="s">
        <v>1197</v>
      </c>
      <c r="D687" s="264" t="s">
        <v>1198</v>
      </c>
      <c r="E687" s="16" t="s">
        <v>19</v>
      </c>
      <c r="F687" s="265">
        <v>2.1000000000000001</v>
      </c>
      <c r="G687" s="37"/>
      <c r="H687" s="43"/>
    </row>
    <row r="688" s="2" customFormat="1" ht="16.8" customHeight="1">
      <c r="A688" s="37"/>
      <c r="B688" s="43"/>
      <c r="C688" s="266" t="s">
        <v>1470</v>
      </c>
      <c r="D688" s="37"/>
      <c r="E688" s="37"/>
      <c r="F688" s="37"/>
      <c r="G688" s="37"/>
      <c r="H688" s="43"/>
    </row>
    <row r="689" s="2" customFormat="1" ht="16.8" customHeight="1">
      <c r="A689" s="37"/>
      <c r="B689" s="43"/>
      <c r="C689" s="264" t="s">
        <v>1194</v>
      </c>
      <c r="D689" s="264" t="s">
        <v>1195</v>
      </c>
      <c r="E689" s="16" t="s">
        <v>291</v>
      </c>
      <c r="F689" s="265">
        <v>2.1000000000000001</v>
      </c>
      <c r="G689" s="37"/>
      <c r="H689" s="43"/>
    </row>
    <row r="690" s="2" customFormat="1" ht="16.8" customHeight="1">
      <c r="A690" s="37"/>
      <c r="B690" s="43"/>
      <c r="C690" s="260" t="s">
        <v>1207</v>
      </c>
      <c r="D690" s="261" t="s">
        <v>1207</v>
      </c>
      <c r="E690" s="262" t="s">
        <v>19</v>
      </c>
      <c r="F690" s="263">
        <v>42</v>
      </c>
      <c r="G690" s="37"/>
      <c r="H690" s="43"/>
    </row>
    <row r="691" s="2" customFormat="1" ht="16.8" customHeight="1">
      <c r="A691" s="37"/>
      <c r="B691" s="43"/>
      <c r="C691" s="264" t="s">
        <v>19</v>
      </c>
      <c r="D691" s="264" t="s">
        <v>450</v>
      </c>
      <c r="E691" s="16" t="s">
        <v>19</v>
      </c>
      <c r="F691" s="265">
        <v>0</v>
      </c>
      <c r="G691" s="37"/>
      <c r="H691" s="43"/>
    </row>
    <row r="692" s="2" customFormat="1" ht="16.8" customHeight="1">
      <c r="A692" s="37"/>
      <c r="B692" s="43"/>
      <c r="C692" s="264" t="s">
        <v>1207</v>
      </c>
      <c r="D692" s="264" t="s">
        <v>1208</v>
      </c>
      <c r="E692" s="16" t="s">
        <v>19</v>
      </c>
      <c r="F692" s="265">
        <v>42</v>
      </c>
      <c r="G692" s="37"/>
      <c r="H692" s="43"/>
    </row>
    <row r="693" s="2" customFormat="1" ht="16.8" customHeight="1">
      <c r="A693" s="37"/>
      <c r="B693" s="43"/>
      <c r="C693" s="266" t="s">
        <v>1470</v>
      </c>
      <c r="D693" s="37"/>
      <c r="E693" s="37"/>
      <c r="F693" s="37"/>
      <c r="G693" s="37"/>
      <c r="H693" s="43"/>
    </row>
    <row r="694" s="2" customFormat="1" ht="16.8" customHeight="1">
      <c r="A694" s="37"/>
      <c r="B694" s="43"/>
      <c r="C694" s="264" t="s">
        <v>1202</v>
      </c>
      <c r="D694" s="264" t="s">
        <v>1203</v>
      </c>
      <c r="E694" s="16" t="s">
        <v>281</v>
      </c>
      <c r="F694" s="265">
        <v>42</v>
      </c>
      <c r="G694" s="37"/>
      <c r="H694" s="43"/>
    </row>
    <row r="695" s="2" customFormat="1" ht="16.8" customHeight="1">
      <c r="A695" s="37"/>
      <c r="B695" s="43"/>
      <c r="C695" s="260" t="s">
        <v>1213</v>
      </c>
      <c r="D695" s="261" t="s">
        <v>1213</v>
      </c>
      <c r="E695" s="262" t="s">
        <v>19</v>
      </c>
      <c r="F695" s="263">
        <v>16.600000000000001</v>
      </c>
      <c r="G695" s="37"/>
      <c r="H695" s="43"/>
    </row>
    <row r="696" s="2" customFormat="1" ht="16.8" customHeight="1">
      <c r="A696" s="37"/>
      <c r="B696" s="43"/>
      <c r="C696" s="264" t="s">
        <v>19</v>
      </c>
      <c r="D696" s="264" t="s">
        <v>450</v>
      </c>
      <c r="E696" s="16" t="s">
        <v>19</v>
      </c>
      <c r="F696" s="265">
        <v>0</v>
      </c>
      <c r="G696" s="37"/>
      <c r="H696" s="43"/>
    </row>
    <row r="697" s="2" customFormat="1" ht="16.8" customHeight="1">
      <c r="A697" s="37"/>
      <c r="B697" s="43"/>
      <c r="C697" s="264" t="s">
        <v>1213</v>
      </c>
      <c r="D697" s="264" t="s">
        <v>1214</v>
      </c>
      <c r="E697" s="16" t="s">
        <v>19</v>
      </c>
      <c r="F697" s="265">
        <v>16.600000000000001</v>
      </c>
      <c r="G697" s="37"/>
      <c r="H697" s="43"/>
    </row>
    <row r="698" s="2" customFormat="1" ht="16.8" customHeight="1">
      <c r="A698" s="37"/>
      <c r="B698" s="43"/>
      <c r="C698" s="266" t="s">
        <v>1470</v>
      </c>
      <c r="D698" s="37"/>
      <c r="E698" s="37"/>
      <c r="F698" s="37"/>
      <c r="G698" s="37"/>
      <c r="H698" s="43"/>
    </row>
    <row r="699" s="2" customFormat="1" ht="16.8" customHeight="1">
      <c r="A699" s="37"/>
      <c r="B699" s="43"/>
      <c r="C699" s="264" t="s">
        <v>714</v>
      </c>
      <c r="D699" s="264" t="s">
        <v>715</v>
      </c>
      <c r="E699" s="16" t="s">
        <v>281</v>
      </c>
      <c r="F699" s="265">
        <v>16.600000000000001</v>
      </c>
      <c r="G699" s="37"/>
      <c r="H699" s="43"/>
    </row>
    <row r="700" s="2" customFormat="1" ht="16.8" customHeight="1">
      <c r="A700" s="37"/>
      <c r="B700" s="43"/>
      <c r="C700" s="260" t="s">
        <v>1223</v>
      </c>
      <c r="D700" s="261" t="s">
        <v>1223</v>
      </c>
      <c r="E700" s="262" t="s">
        <v>19</v>
      </c>
      <c r="F700" s="263">
        <v>12</v>
      </c>
      <c r="G700" s="37"/>
      <c r="H700" s="43"/>
    </row>
    <row r="701" s="2" customFormat="1" ht="16.8" customHeight="1">
      <c r="A701" s="37"/>
      <c r="B701" s="43"/>
      <c r="C701" s="264" t="s">
        <v>19</v>
      </c>
      <c r="D701" s="264" t="s">
        <v>450</v>
      </c>
      <c r="E701" s="16" t="s">
        <v>19</v>
      </c>
      <c r="F701" s="265">
        <v>0</v>
      </c>
      <c r="G701" s="37"/>
      <c r="H701" s="43"/>
    </row>
    <row r="702" s="2" customFormat="1" ht="16.8" customHeight="1">
      <c r="A702" s="37"/>
      <c r="B702" s="43"/>
      <c r="C702" s="264" t="s">
        <v>1223</v>
      </c>
      <c r="D702" s="264" t="s">
        <v>1224</v>
      </c>
      <c r="E702" s="16" t="s">
        <v>19</v>
      </c>
      <c r="F702" s="265">
        <v>12</v>
      </c>
      <c r="G702" s="37"/>
      <c r="H702" s="43"/>
    </row>
    <row r="703" s="2" customFormat="1" ht="16.8" customHeight="1">
      <c r="A703" s="37"/>
      <c r="B703" s="43"/>
      <c r="C703" s="266" t="s">
        <v>1470</v>
      </c>
      <c r="D703" s="37"/>
      <c r="E703" s="37"/>
      <c r="F703" s="37"/>
      <c r="G703" s="37"/>
      <c r="H703" s="43"/>
    </row>
    <row r="704" s="2" customFormat="1" ht="16.8" customHeight="1">
      <c r="A704" s="37"/>
      <c r="B704" s="43"/>
      <c r="C704" s="264" t="s">
        <v>1218</v>
      </c>
      <c r="D704" s="264" t="s">
        <v>1219</v>
      </c>
      <c r="E704" s="16" t="s">
        <v>281</v>
      </c>
      <c r="F704" s="265">
        <v>12</v>
      </c>
      <c r="G704" s="37"/>
      <c r="H704" s="43"/>
    </row>
    <row r="705" s="2" customFormat="1" ht="16.8" customHeight="1">
      <c r="A705" s="37"/>
      <c r="B705" s="43"/>
      <c r="C705" s="260" t="s">
        <v>1231</v>
      </c>
      <c r="D705" s="261" t="s">
        <v>1231</v>
      </c>
      <c r="E705" s="262" t="s">
        <v>19</v>
      </c>
      <c r="F705" s="263">
        <v>24</v>
      </c>
      <c r="G705" s="37"/>
      <c r="H705" s="43"/>
    </row>
    <row r="706" s="2" customFormat="1" ht="16.8" customHeight="1">
      <c r="A706" s="37"/>
      <c r="B706" s="43"/>
      <c r="C706" s="264" t="s">
        <v>19</v>
      </c>
      <c r="D706" s="264" t="s">
        <v>450</v>
      </c>
      <c r="E706" s="16" t="s">
        <v>19</v>
      </c>
      <c r="F706" s="265">
        <v>0</v>
      </c>
      <c r="G706" s="37"/>
      <c r="H706" s="43"/>
    </row>
    <row r="707" s="2" customFormat="1" ht="16.8" customHeight="1">
      <c r="A707" s="37"/>
      <c r="B707" s="43"/>
      <c r="C707" s="264" t="s">
        <v>1231</v>
      </c>
      <c r="D707" s="264" t="s">
        <v>1232</v>
      </c>
      <c r="E707" s="16" t="s">
        <v>19</v>
      </c>
      <c r="F707" s="265">
        <v>24</v>
      </c>
      <c r="G707" s="37"/>
      <c r="H707" s="43"/>
    </row>
    <row r="708" s="2" customFormat="1" ht="16.8" customHeight="1">
      <c r="A708" s="37"/>
      <c r="B708" s="43"/>
      <c r="C708" s="266" t="s">
        <v>1470</v>
      </c>
      <c r="D708" s="37"/>
      <c r="E708" s="37"/>
      <c r="F708" s="37"/>
      <c r="G708" s="37"/>
      <c r="H708" s="43"/>
    </row>
    <row r="709" s="2" customFormat="1" ht="16.8" customHeight="1">
      <c r="A709" s="37"/>
      <c r="B709" s="43"/>
      <c r="C709" s="264" t="s">
        <v>1228</v>
      </c>
      <c r="D709" s="264" t="s">
        <v>1229</v>
      </c>
      <c r="E709" s="16" t="s">
        <v>281</v>
      </c>
      <c r="F709" s="265">
        <v>24</v>
      </c>
      <c r="G709" s="37"/>
      <c r="H709" s="43"/>
    </row>
    <row r="710" s="2" customFormat="1" ht="16.8" customHeight="1">
      <c r="A710" s="37"/>
      <c r="B710" s="43"/>
      <c r="C710" s="260" t="s">
        <v>841</v>
      </c>
      <c r="D710" s="261" t="s">
        <v>841</v>
      </c>
      <c r="E710" s="262" t="s">
        <v>19</v>
      </c>
      <c r="F710" s="263">
        <v>757.94000000000005</v>
      </c>
      <c r="G710" s="37"/>
      <c r="H710" s="43"/>
    </row>
    <row r="711" s="2" customFormat="1" ht="16.8" customHeight="1">
      <c r="A711" s="37"/>
      <c r="B711" s="43"/>
      <c r="C711" s="264" t="s">
        <v>19</v>
      </c>
      <c r="D711" s="264" t="s">
        <v>450</v>
      </c>
      <c r="E711" s="16" t="s">
        <v>19</v>
      </c>
      <c r="F711" s="265">
        <v>0</v>
      </c>
      <c r="G711" s="37"/>
      <c r="H711" s="43"/>
    </row>
    <row r="712" s="2" customFormat="1" ht="16.8" customHeight="1">
      <c r="A712" s="37"/>
      <c r="B712" s="43"/>
      <c r="C712" s="264" t="s">
        <v>841</v>
      </c>
      <c r="D712" s="264" t="s">
        <v>842</v>
      </c>
      <c r="E712" s="16" t="s">
        <v>19</v>
      </c>
      <c r="F712" s="265">
        <v>757.94000000000005</v>
      </c>
      <c r="G712" s="37"/>
      <c r="H712" s="43"/>
    </row>
    <row r="713" s="2" customFormat="1" ht="16.8" customHeight="1">
      <c r="A713" s="37"/>
      <c r="B713" s="43"/>
      <c r="C713" s="266" t="s">
        <v>1470</v>
      </c>
      <c r="D713" s="37"/>
      <c r="E713" s="37"/>
      <c r="F713" s="37"/>
      <c r="G713" s="37"/>
      <c r="H713" s="43"/>
    </row>
    <row r="714" s="2" customFormat="1" ht="16.8" customHeight="1">
      <c r="A714" s="37"/>
      <c r="B714" s="43"/>
      <c r="C714" s="264" t="s">
        <v>176</v>
      </c>
      <c r="D714" s="264" t="s">
        <v>177</v>
      </c>
      <c r="E714" s="16" t="s">
        <v>178</v>
      </c>
      <c r="F714" s="265">
        <v>757.94000000000005</v>
      </c>
      <c r="G714" s="37"/>
      <c r="H714" s="43"/>
    </row>
    <row r="715" s="2" customFormat="1" ht="16.8" customHeight="1">
      <c r="A715" s="37"/>
      <c r="B715" s="43"/>
      <c r="C715" s="260" t="s">
        <v>1253</v>
      </c>
      <c r="D715" s="261" t="s">
        <v>1253</v>
      </c>
      <c r="E715" s="262" t="s">
        <v>19</v>
      </c>
      <c r="F715" s="263">
        <v>21</v>
      </c>
      <c r="G715" s="37"/>
      <c r="H715" s="43"/>
    </row>
    <row r="716" s="2" customFormat="1" ht="16.8" customHeight="1">
      <c r="A716" s="37"/>
      <c r="B716" s="43"/>
      <c r="C716" s="264" t="s">
        <v>19</v>
      </c>
      <c r="D716" s="264" t="s">
        <v>450</v>
      </c>
      <c r="E716" s="16" t="s">
        <v>19</v>
      </c>
      <c r="F716" s="265">
        <v>0</v>
      </c>
      <c r="G716" s="37"/>
      <c r="H716" s="43"/>
    </row>
    <row r="717" s="2" customFormat="1" ht="16.8" customHeight="1">
      <c r="A717" s="37"/>
      <c r="B717" s="43"/>
      <c r="C717" s="264" t="s">
        <v>1253</v>
      </c>
      <c r="D717" s="264" t="s">
        <v>1254</v>
      </c>
      <c r="E717" s="16" t="s">
        <v>19</v>
      </c>
      <c r="F717" s="265">
        <v>21</v>
      </c>
      <c r="G717" s="37"/>
      <c r="H717" s="43"/>
    </row>
    <row r="718" s="2" customFormat="1" ht="16.8" customHeight="1">
      <c r="A718" s="37"/>
      <c r="B718" s="43"/>
      <c r="C718" s="266" t="s">
        <v>1470</v>
      </c>
      <c r="D718" s="37"/>
      <c r="E718" s="37"/>
      <c r="F718" s="37"/>
      <c r="G718" s="37"/>
      <c r="H718" s="43"/>
    </row>
    <row r="719" s="2" customFormat="1" ht="16.8" customHeight="1">
      <c r="A719" s="37"/>
      <c r="B719" s="43"/>
      <c r="C719" s="264" t="s">
        <v>1248</v>
      </c>
      <c r="D719" s="264" t="s">
        <v>1249</v>
      </c>
      <c r="E719" s="16" t="s">
        <v>284</v>
      </c>
      <c r="F719" s="265">
        <v>39</v>
      </c>
      <c r="G719" s="37"/>
      <c r="H719" s="43"/>
    </row>
    <row r="720" s="2" customFormat="1" ht="16.8" customHeight="1">
      <c r="A720" s="37"/>
      <c r="B720" s="43"/>
      <c r="C720" s="260" t="s">
        <v>1260</v>
      </c>
      <c r="D720" s="261" t="s">
        <v>1260</v>
      </c>
      <c r="E720" s="262" t="s">
        <v>19</v>
      </c>
      <c r="F720" s="263">
        <v>0.080000000000000002</v>
      </c>
      <c r="G720" s="37"/>
      <c r="H720" s="43"/>
    </row>
    <row r="721" s="2" customFormat="1" ht="16.8" customHeight="1">
      <c r="A721" s="37"/>
      <c r="B721" s="43"/>
      <c r="C721" s="264" t="s">
        <v>19</v>
      </c>
      <c r="D721" s="264" t="s">
        <v>450</v>
      </c>
      <c r="E721" s="16" t="s">
        <v>19</v>
      </c>
      <c r="F721" s="265">
        <v>0</v>
      </c>
      <c r="G721" s="37"/>
      <c r="H721" s="43"/>
    </row>
    <row r="722" s="2" customFormat="1" ht="16.8" customHeight="1">
      <c r="A722" s="37"/>
      <c r="B722" s="43"/>
      <c r="C722" s="264" t="s">
        <v>1260</v>
      </c>
      <c r="D722" s="264" t="s">
        <v>1261</v>
      </c>
      <c r="E722" s="16" t="s">
        <v>19</v>
      </c>
      <c r="F722" s="265">
        <v>0.080000000000000002</v>
      </c>
      <c r="G722" s="37"/>
      <c r="H722" s="43"/>
    </row>
    <row r="723" s="2" customFormat="1" ht="16.8" customHeight="1">
      <c r="A723" s="37"/>
      <c r="B723" s="43"/>
      <c r="C723" s="266" t="s">
        <v>1470</v>
      </c>
      <c r="D723" s="37"/>
      <c r="E723" s="37"/>
      <c r="F723" s="37"/>
      <c r="G723" s="37"/>
      <c r="H723" s="43"/>
    </row>
    <row r="724" s="2" customFormat="1" ht="16.8" customHeight="1">
      <c r="A724" s="37"/>
      <c r="B724" s="43"/>
      <c r="C724" s="264" t="s">
        <v>736</v>
      </c>
      <c r="D724" s="264" t="s">
        <v>737</v>
      </c>
      <c r="E724" s="16" t="s">
        <v>284</v>
      </c>
      <c r="F724" s="265">
        <v>0.080000000000000002</v>
      </c>
      <c r="G724" s="37"/>
      <c r="H724" s="43"/>
    </row>
    <row r="725" s="2" customFormat="1" ht="16.8" customHeight="1">
      <c r="A725" s="37"/>
      <c r="B725" s="43"/>
      <c r="C725" s="260" t="s">
        <v>1269</v>
      </c>
      <c r="D725" s="261" t="s">
        <v>1269</v>
      </c>
      <c r="E725" s="262" t="s">
        <v>19</v>
      </c>
      <c r="F725" s="263">
        <v>0.080000000000000002</v>
      </c>
      <c r="G725" s="37"/>
      <c r="H725" s="43"/>
    </row>
    <row r="726" s="2" customFormat="1" ht="16.8" customHeight="1">
      <c r="A726" s="37"/>
      <c r="B726" s="43"/>
      <c r="C726" s="264" t="s">
        <v>1269</v>
      </c>
      <c r="D726" s="264" t="s">
        <v>1270</v>
      </c>
      <c r="E726" s="16" t="s">
        <v>19</v>
      </c>
      <c r="F726" s="265">
        <v>0.080000000000000002</v>
      </c>
      <c r="G726" s="37"/>
      <c r="H726" s="43"/>
    </row>
    <row r="727" s="2" customFormat="1" ht="16.8" customHeight="1">
      <c r="A727" s="37"/>
      <c r="B727" s="43"/>
      <c r="C727" s="266" t="s">
        <v>1470</v>
      </c>
      <c r="D727" s="37"/>
      <c r="E727" s="37"/>
      <c r="F727" s="37"/>
      <c r="G727" s="37"/>
      <c r="H727" s="43"/>
    </row>
    <row r="728" s="2" customFormat="1" ht="16.8" customHeight="1">
      <c r="A728" s="37"/>
      <c r="B728" s="43"/>
      <c r="C728" s="264" t="s">
        <v>1265</v>
      </c>
      <c r="D728" s="264" t="s">
        <v>1266</v>
      </c>
      <c r="E728" s="16" t="s">
        <v>284</v>
      </c>
      <c r="F728" s="265">
        <v>0.080000000000000002</v>
      </c>
      <c r="G728" s="37"/>
      <c r="H728" s="43"/>
    </row>
    <row r="729" s="2" customFormat="1" ht="16.8" customHeight="1">
      <c r="A729" s="37"/>
      <c r="B729" s="43"/>
      <c r="C729" s="260" t="s">
        <v>1275</v>
      </c>
      <c r="D729" s="261" t="s">
        <v>1275</v>
      </c>
      <c r="E729" s="262" t="s">
        <v>19</v>
      </c>
      <c r="F729" s="263">
        <v>0.080000000000000002</v>
      </c>
      <c r="G729" s="37"/>
      <c r="H729" s="43"/>
    </row>
    <row r="730" s="2" customFormat="1" ht="16.8" customHeight="1">
      <c r="A730" s="37"/>
      <c r="B730" s="43"/>
      <c r="C730" s="264" t="s">
        <v>1275</v>
      </c>
      <c r="D730" s="264" t="s">
        <v>1270</v>
      </c>
      <c r="E730" s="16" t="s">
        <v>19</v>
      </c>
      <c r="F730" s="265">
        <v>0.080000000000000002</v>
      </c>
      <c r="G730" s="37"/>
      <c r="H730" s="43"/>
    </row>
    <row r="731" s="2" customFormat="1" ht="16.8" customHeight="1">
      <c r="A731" s="37"/>
      <c r="B731" s="43"/>
      <c r="C731" s="266" t="s">
        <v>1470</v>
      </c>
      <c r="D731" s="37"/>
      <c r="E731" s="37"/>
      <c r="F731" s="37"/>
      <c r="G731" s="37"/>
      <c r="H731" s="43"/>
    </row>
    <row r="732" s="2" customFormat="1" ht="16.8" customHeight="1">
      <c r="A732" s="37"/>
      <c r="B732" s="43"/>
      <c r="C732" s="264" t="s">
        <v>756</v>
      </c>
      <c r="D732" s="264" t="s">
        <v>757</v>
      </c>
      <c r="E732" s="16" t="s">
        <v>284</v>
      </c>
      <c r="F732" s="265">
        <v>0.080000000000000002</v>
      </c>
      <c r="G732" s="37"/>
      <c r="H732" s="43"/>
    </row>
    <row r="733" s="2" customFormat="1" ht="16.8" customHeight="1">
      <c r="A733" s="37"/>
      <c r="B733" s="43"/>
      <c r="C733" s="260" t="s">
        <v>1280</v>
      </c>
      <c r="D733" s="261" t="s">
        <v>1280</v>
      </c>
      <c r="E733" s="262" t="s">
        <v>19</v>
      </c>
      <c r="F733" s="263">
        <v>1.3600000000000001</v>
      </c>
      <c r="G733" s="37"/>
      <c r="H733" s="43"/>
    </row>
    <row r="734" s="2" customFormat="1" ht="16.8" customHeight="1">
      <c r="A734" s="37"/>
      <c r="B734" s="43"/>
      <c r="C734" s="264" t="s">
        <v>1280</v>
      </c>
      <c r="D734" s="264" t="s">
        <v>1281</v>
      </c>
      <c r="E734" s="16" t="s">
        <v>19</v>
      </c>
      <c r="F734" s="265">
        <v>1.3600000000000001</v>
      </c>
      <c r="G734" s="37"/>
      <c r="H734" s="43"/>
    </row>
    <row r="735" s="2" customFormat="1" ht="16.8" customHeight="1">
      <c r="A735" s="37"/>
      <c r="B735" s="43"/>
      <c r="C735" s="266" t="s">
        <v>1470</v>
      </c>
      <c r="D735" s="37"/>
      <c r="E735" s="37"/>
      <c r="F735" s="37"/>
      <c r="G735" s="37"/>
      <c r="H735" s="43"/>
    </row>
    <row r="736" s="2" customFormat="1" ht="16.8" customHeight="1">
      <c r="A736" s="37"/>
      <c r="B736" s="43"/>
      <c r="C736" s="264" t="s">
        <v>765</v>
      </c>
      <c r="D736" s="264" t="s">
        <v>766</v>
      </c>
      <c r="E736" s="16" t="s">
        <v>284</v>
      </c>
      <c r="F736" s="265">
        <v>1.3600000000000001</v>
      </c>
      <c r="G736" s="37"/>
      <c r="H736" s="43"/>
    </row>
    <row r="737" s="2" customFormat="1" ht="16.8" customHeight="1">
      <c r="A737" s="37"/>
      <c r="B737" s="43"/>
      <c r="C737" s="260" t="s">
        <v>1033</v>
      </c>
      <c r="D737" s="261" t="s">
        <v>1033</v>
      </c>
      <c r="E737" s="262" t="s">
        <v>19</v>
      </c>
      <c r="F737" s="263">
        <v>17</v>
      </c>
      <c r="G737" s="37"/>
      <c r="H737" s="43"/>
    </row>
    <row r="738" s="2" customFormat="1" ht="16.8" customHeight="1">
      <c r="A738" s="37"/>
      <c r="B738" s="43"/>
      <c r="C738" s="264" t="s">
        <v>19</v>
      </c>
      <c r="D738" s="264" t="s">
        <v>450</v>
      </c>
      <c r="E738" s="16" t="s">
        <v>19</v>
      </c>
      <c r="F738" s="265">
        <v>0</v>
      </c>
      <c r="G738" s="37"/>
      <c r="H738" s="43"/>
    </row>
    <row r="739" s="2" customFormat="1" ht="16.8" customHeight="1">
      <c r="A739" s="37"/>
      <c r="B739" s="43"/>
      <c r="C739" s="264" t="s">
        <v>1033</v>
      </c>
      <c r="D739" s="264" t="s">
        <v>1034</v>
      </c>
      <c r="E739" s="16" t="s">
        <v>19</v>
      </c>
      <c r="F739" s="265">
        <v>17</v>
      </c>
      <c r="G739" s="37"/>
      <c r="H739" s="43"/>
    </row>
    <row r="740" s="2" customFormat="1" ht="16.8" customHeight="1">
      <c r="A740" s="37"/>
      <c r="B740" s="43"/>
      <c r="C740" s="266" t="s">
        <v>1470</v>
      </c>
      <c r="D740" s="37"/>
      <c r="E740" s="37"/>
      <c r="F740" s="37"/>
      <c r="G740" s="37"/>
      <c r="H740" s="43"/>
    </row>
    <row r="741" s="2" customFormat="1" ht="16.8" customHeight="1">
      <c r="A741" s="37"/>
      <c r="B741" s="43"/>
      <c r="C741" s="264" t="s">
        <v>1028</v>
      </c>
      <c r="D741" s="264" t="s">
        <v>1029</v>
      </c>
      <c r="E741" s="16" t="s">
        <v>439</v>
      </c>
      <c r="F741" s="265">
        <v>17</v>
      </c>
      <c r="G741" s="37"/>
      <c r="H741" s="43"/>
    </row>
    <row r="742" s="2" customFormat="1" ht="16.8" customHeight="1">
      <c r="A742" s="37"/>
      <c r="B742" s="43"/>
      <c r="C742" s="260" t="s">
        <v>234</v>
      </c>
      <c r="D742" s="261" t="s">
        <v>234</v>
      </c>
      <c r="E742" s="262" t="s">
        <v>19</v>
      </c>
      <c r="F742" s="263">
        <v>136.18000000000001</v>
      </c>
      <c r="G742" s="37"/>
      <c r="H742" s="43"/>
    </row>
    <row r="743" s="2" customFormat="1" ht="16.8" customHeight="1">
      <c r="A743" s="37"/>
      <c r="B743" s="43"/>
      <c r="C743" s="264" t="s">
        <v>19</v>
      </c>
      <c r="D743" s="264" t="s">
        <v>450</v>
      </c>
      <c r="E743" s="16" t="s">
        <v>19</v>
      </c>
      <c r="F743" s="265">
        <v>0</v>
      </c>
      <c r="G743" s="37"/>
      <c r="H743" s="43"/>
    </row>
    <row r="744" s="2" customFormat="1" ht="16.8" customHeight="1">
      <c r="A744" s="37"/>
      <c r="B744" s="43"/>
      <c r="C744" s="264" t="s">
        <v>234</v>
      </c>
      <c r="D744" s="264" t="s">
        <v>850</v>
      </c>
      <c r="E744" s="16" t="s">
        <v>19</v>
      </c>
      <c r="F744" s="265">
        <v>136.18000000000001</v>
      </c>
      <c r="G744" s="37"/>
      <c r="H744" s="43"/>
    </row>
    <row r="745" s="2" customFormat="1" ht="16.8" customHeight="1">
      <c r="A745" s="37"/>
      <c r="B745" s="43"/>
      <c r="C745" s="266" t="s">
        <v>1470</v>
      </c>
      <c r="D745" s="37"/>
      <c r="E745" s="37"/>
      <c r="F745" s="37"/>
      <c r="G745" s="37"/>
      <c r="H745" s="43"/>
    </row>
    <row r="746" s="2" customFormat="1" ht="16.8" customHeight="1">
      <c r="A746" s="37"/>
      <c r="B746" s="43"/>
      <c r="C746" s="264" t="s">
        <v>845</v>
      </c>
      <c r="D746" s="264" t="s">
        <v>846</v>
      </c>
      <c r="E746" s="16" t="s">
        <v>153</v>
      </c>
      <c r="F746" s="265">
        <v>136.18000000000001</v>
      </c>
      <c r="G746" s="37"/>
      <c r="H746" s="43"/>
    </row>
    <row r="747" s="2" customFormat="1" ht="16.8" customHeight="1">
      <c r="A747" s="37"/>
      <c r="B747" s="43"/>
      <c r="C747" s="260" t="s">
        <v>1042</v>
      </c>
      <c r="D747" s="261" t="s">
        <v>1042</v>
      </c>
      <c r="E747" s="262" t="s">
        <v>19</v>
      </c>
      <c r="F747" s="263">
        <v>40.799999999999997</v>
      </c>
      <c r="G747" s="37"/>
      <c r="H747" s="43"/>
    </row>
    <row r="748" s="2" customFormat="1" ht="16.8" customHeight="1">
      <c r="A748" s="37"/>
      <c r="B748" s="43"/>
      <c r="C748" s="264" t="s">
        <v>19</v>
      </c>
      <c r="D748" s="264" t="s">
        <v>450</v>
      </c>
      <c r="E748" s="16" t="s">
        <v>19</v>
      </c>
      <c r="F748" s="265">
        <v>0</v>
      </c>
      <c r="G748" s="37"/>
      <c r="H748" s="43"/>
    </row>
    <row r="749" s="2" customFormat="1" ht="16.8" customHeight="1">
      <c r="A749" s="37"/>
      <c r="B749" s="43"/>
      <c r="C749" s="264" t="s">
        <v>1042</v>
      </c>
      <c r="D749" s="264" t="s">
        <v>1043</v>
      </c>
      <c r="E749" s="16" t="s">
        <v>19</v>
      </c>
      <c r="F749" s="265">
        <v>40.799999999999997</v>
      </c>
      <c r="G749" s="37"/>
      <c r="H749" s="43"/>
    </row>
    <row r="750" s="2" customFormat="1" ht="16.8" customHeight="1">
      <c r="A750" s="37"/>
      <c r="B750" s="43"/>
      <c r="C750" s="266" t="s">
        <v>1470</v>
      </c>
      <c r="D750" s="37"/>
      <c r="E750" s="37"/>
      <c r="F750" s="37"/>
      <c r="G750" s="37"/>
      <c r="H750" s="43"/>
    </row>
    <row r="751" s="2" customFormat="1" ht="16.8" customHeight="1">
      <c r="A751" s="37"/>
      <c r="B751" s="43"/>
      <c r="C751" s="264" t="s">
        <v>1037</v>
      </c>
      <c r="D751" s="264" t="s">
        <v>1038</v>
      </c>
      <c r="E751" s="16" t="s">
        <v>153</v>
      </c>
      <c r="F751" s="265">
        <v>40.799999999999997</v>
      </c>
      <c r="G751" s="37"/>
      <c r="H751" s="43"/>
    </row>
    <row r="752" s="2" customFormat="1" ht="16.8" customHeight="1">
      <c r="A752" s="37"/>
      <c r="B752" s="43"/>
      <c r="C752" s="260" t="s">
        <v>1051</v>
      </c>
      <c r="D752" s="261" t="s">
        <v>1051</v>
      </c>
      <c r="E752" s="262" t="s">
        <v>19</v>
      </c>
      <c r="F752" s="263">
        <v>40.799999999999997</v>
      </c>
      <c r="G752" s="37"/>
      <c r="H752" s="43"/>
    </row>
    <row r="753" s="2" customFormat="1" ht="16.8" customHeight="1">
      <c r="A753" s="37"/>
      <c r="B753" s="43"/>
      <c r="C753" s="264" t="s">
        <v>19</v>
      </c>
      <c r="D753" s="264" t="s">
        <v>450</v>
      </c>
      <c r="E753" s="16" t="s">
        <v>19</v>
      </c>
      <c r="F753" s="265">
        <v>0</v>
      </c>
      <c r="G753" s="37"/>
      <c r="H753" s="43"/>
    </row>
    <row r="754" s="2" customFormat="1" ht="16.8" customHeight="1">
      <c r="A754" s="37"/>
      <c r="B754" s="43"/>
      <c r="C754" s="264" t="s">
        <v>1051</v>
      </c>
      <c r="D754" s="264" t="s">
        <v>1043</v>
      </c>
      <c r="E754" s="16" t="s">
        <v>19</v>
      </c>
      <c r="F754" s="265">
        <v>40.799999999999997</v>
      </c>
      <c r="G754" s="37"/>
      <c r="H754" s="43"/>
    </row>
    <row r="755" s="2" customFormat="1" ht="16.8" customHeight="1">
      <c r="A755" s="37"/>
      <c r="B755" s="43"/>
      <c r="C755" s="266" t="s">
        <v>1470</v>
      </c>
      <c r="D755" s="37"/>
      <c r="E755" s="37"/>
      <c r="F755" s="37"/>
      <c r="G755" s="37"/>
      <c r="H755" s="43"/>
    </row>
    <row r="756" s="2" customFormat="1" ht="16.8" customHeight="1">
      <c r="A756" s="37"/>
      <c r="B756" s="43"/>
      <c r="C756" s="264" t="s">
        <v>1046</v>
      </c>
      <c r="D756" s="264" t="s">
        <v>1047</v>
      </c>
      <c r="E756" s="16" t="s">
        <v>291</v>
      </c>
      <c r="F756" s="265">
        <v>40.799999999999997</v>
      </c>
      <c r="G756" s="37"/>
      <c r="H756" s="43"/>
    </row>
    <row r="757" s="2" customFormat="1" ht="16.8" customHeight="1">
      <c r="A757" s="37"/>
      <c r="B757" s="43"/>
      <c r="C757" s="260" t="s">
        <v>1059</v>
      </c>
      <c r="D757" s="261" t="s">
        <v>1059</v>
      </c>
      <c r="E757" s="262" t="s">
        <v>19</v>
      </c>
      <c r="F757" s="263">
        <v>17</v>
      </c>
      <c r="G757" s="37"/>
      <c r="H757" s="43"/>
    </row>
    <row r="758" s="2" customFormat="1" ht="16.8" customHeight="1">
      <c r="A758" s="37"/>
      <c r="B758" s="43"/>
      <c r="C758" s="264" t="s">
        <v>19</v>
      </c>
      <c r="D758" s="264" t="s">
        <v>450</v>
      </c>
      <c r="E758" s="16" t="s">
        <v>19</v>
      </c>
      <c r="F758" s="265">
        <v>0</v>
      </c>
      <c r="G758" s="37"/>
      <c r="H758" s="43"/>
    </row>
    <row r="759" s="2" customFormat="1" ht="16.8" customHeight="1">
      <c r="A759" s="37"/>
      <c r="B759" s="43"/>
      <c r="C759" s="264" t="s">
        <v>1059</v>
      </c>
      <c r="D759" s="264" t="s">
        <v>1060</v>
      </c>
      <c r="E759" s="16" t="s">
        <v>19</v>
      </c>
      <c r="F759" s="265">
        <v>17</v>
      </c>
      <c r="G759" s="37"/>
      <c r="H759" s="43"/>
    </row>
    <row r="760" s="2" customFormat="1" ht="16.8" customHeight="1">
      <c r="A760" s="37"/>
      <c r="B760" s="43"/>
      <c r="C760" s="266" t="s">
        <v>1470</v>
      </c>
      <c r="D760" s="37"/>
      <c r="E760" s="37"/>
      <c r="F760" s="37"/>
      <c r="G760" s="37"/>
      <c r="H760" s="43"/>
    </row>
    <row r="761" s="2" customFormat="1" ht="16.8" customHeight="1">
      <c r="A761" s="37"/>
      <c r="B761" s="43"/>
      <c r="C761" s="264" t="s">
        <v>1054</v>
      </c>
      <c r="D761" s="264" t="s">
        <v>1055</v>
      </c>
      <c r="E761" s="16" t="s">
        <v>439</v>
      </c>
      <c r="F761" s="265">
        <v>17</v>
      </c>
      <c r="G761" s="37"/>
      <c r="H761" s="43"/>
    </row>
    <row r="762" s="2" customFormat="1" ht="16.8" customHeight="1">
      <c r="A762" s="37"/>
      <c r="B762" s="43"/>
      <c r="C762" s="260" t="s">
        <v>1066</v>
      </c>
      <c r="D762" s="261" t="s">
        <v>1066</v>
      </c>
      <c r="E762" s="262" t="s">
        <v>19</v>
      </c>
      <c r="F762" s="263">
        <v>30</v>
      </c>
      <c r="G762" s="37"/>
      <c r="H762" s="43"/>
    </row>
    <row r="763" s="2" customFormat="1" ht="16.8" customHeight="1">
      <c r="A763" s="37"/>
      <c r="B763" s="43"/>
      <c r="C763" s="264" t="s">
        <v>19</v>
      </c>
      <c r="D763" s="264" t="s">
        <v>450</v>
      </c>
      <c r="E763" s="16" t="s">
        <v>19</v>
      </c>
      <c r="F763" s="265">
        <v>0</v>
      </c>
      <c r="G763" s="37"/>
      <c r="H763" s="43"/>
    </row>
    <row r="764" s="2" customFormat="1" ht="16.8" customHeight="1">
      <c r="A764" s="37"/>
      <c r="B764" s="43"/>
      <c r="C764" s="264" t="s">
        <v>1066</v>
      </c>
      <c r="D764" s="264" t="s">
        <v>1067</v>
      </c>
      <c r="E764" s="16" t="s">
        <v>19</v>
      </c>
      <c r="F764" s="265">
        <v>30</v>
      </c>
      <c r="G764" s="37"/>
      <c r="H764" s="43"/>
    </row>
    <row r="765" s="2" customFormat="1" ht="16.8" customHeight="1">
      <c r="A765" s="37"/>
      <c r="B765" s="43"/>
      <c r="C765" s="266" t="s">
        <v>1470</v>
      </c>
      <c r="D765" s="37"/>
      <c r="E765" s="37"/>
      <c r="F765" s="37"/>
      <c r="G765" s="37"/>
      <c r="H765" s="43"/>
    </row>
    <row r="766" s="2" customFormat="1" ht="16.8" customHeight="1">
      <c r="A766" s="37"/>
      <c r="B766" s="43"/>
      <c r="C766" s="264" t="s">
        <v>1063</v>
      </c>
      <c r="D766" s="264" t="s">
        <v>1064</v>
      </c>
      <c r="E766" s="16" t="s">
        <v>281</v>
      </c>
      <c r="F766" s="265">
        <v>30</v>
      </c>
      <c r="G766" s="37"/>
      <c r="H766" s="43"/>
    </row>
    <row r="767" s="2" customFormat="1" ht="16.8" customHeight="1">
      <c r="A767" s="37"/>
      <c r="B767" s="43"/>
      <c r="C767" s="260" t="s">
        <v>1075</v>
      </c>
      <c r="D767" s="261" t="s">
        <v>1075</v>
      </c>
      <c r="E767" s="262" t="s">
        <v>19</v>
      </c>
      <c r="F767" s="263">
        <v>15</v>
      </c>
      <c r="G767" s="37"/>
      <c r="H767" s="43"/>
    </row>
    <row r="768" s="2" customFormat="1" ht="16.8" customHeight="1">
      <c r="A768" s="37"/>
      <c r="B768" s="43"/>
      <c r="C768" s="264" t="s">
        <v>19</v>
      </c>
      <c r="D768" s="264" t="s">
        <v>450</v>
      </c>
      <c r="E768" s="16" t="s">
        <v>19</v>
      </c>
      <c r="F768" s="265">
        <v>0</v>
      </c>
      <c r="G768" s="37"/>
      <c r="H768" s="43"/>
    </row>
    <row r="769" s="2" customFormat="1" ht="16.8" customHeight="1">
      <c r="A769" s="37"/>
      <c r="B769" s="43"/>
      <c r="C769" s="264" t="s">
        <v>1075</v>
      </c>
      <c r="D769" s="264" t="s">
        <v>1076</v>
      </c>
      <c r="E769" s="16" t="s">
        <v>19</v>
      </c>
      <c r="F769" s="265">
        <v>15</v>
      </c>
      <c r="G769" s="37"/>
      <c r="H769" s="43"/>
    </row>
    <row r="770" s="2" customFormat="1" ht="16.8" customHeight="1">
      <c r="A770" s="37"/>
      <c r="B770" s="43"/>
      <c r="C770" s="266" t="s">
        <v>1470</v>
      </c>
      <c r="D770" s="37"/>
      <c r="E770" s="37"/>
      <c r="F770" s="37"/>
      <c r="G770" s="37"/>
      <c r="H770" s="43"/>
    </row>
    <row r="771" s="2" customFormat="1" ht="16.8" customHeight="1">
      <c r="A771" s="37"/>
      <c r="B771" s="43"/>
      <c r="C771" s="264" t="s">
        <v>1070</v>
      </c>
      <c r="D771" s="264" t="s">
        <v>1071</v>
      </c>
      <c r="E771" s="16" t="s">
        <v>439</v>
      </c>
      <c r="F771" s="265">
        <v>15</v>
      </c>
      <c r="G771" s="37"/>
      <c r="H771" s="43"/>
    </row>
    <row r="772" s="2" customFormat="1" ht="16.8" customHeight="1">
      <c r="A772" s="37"/>
      <c r="B772" s="43"/>
      <c r="C772" s="260" t="s">
        <v>788</v>
      </c>
      <c r="D772" s="261" t="s">
        <v>788</v>
      </c>
      <c r="E772" s="262" t="s">
        <v>19</v>
      </c>
      <c r="F772" s="263">
        <v>17</v>
      </c>
      <c r="G772" s="37"/>
      <c r="H772" s="43"/>
    </row>
    <row r="773" s="2" customFormat="1" ht="16.8" customHeight="1">
      <c r="A773" s="37"/>
      <c r="B773" s="43"/>
      <c r="C773" s="264" t="s">
        <v>19</v>
      </c>
      <c r="D773" s="264" t="s">
        <v>450</v>
      </c>
      <c r="E773" s="16" t="s">
        <v>19</v>
      </c>
      <c r="F773" s="265">
        <v>0</v>
      </c>
      <c r="G773" s="37"/>
      <c r="H773" s="43"/>
    </row>
    <row r="774" s="2" customFormat="1" ht="16.8" customHeight="1">
      <c r="A774" s="37"/>
      <c r="B774" s="43"/>
      <c r="C774" s="264" t="s">
        <v>788</v>
      </c>
      <c r="D774" s="264" t="s">
        <v>1087</v>
      </c>
      <c r="E774" s="16" t="s">
        <v>19</v>
      </c>
      <c r="F774" s="265">
        <v>17</v>
      </c>
      <c r="G774" s="37"/>
      <c r="H774" s="43"/>
    </row>
    <row r="775" s="2" customFormat="1" ht="16.8" customHeight="1">
      <c r="A775" s="37"/>
      <c r="B775" s="43"/>
      <c r="C775" s="266" t="s">
        <v>1470</v>
      </c>
      <c r="D775" s="37"/>
      <c r="E775" s="37"/>
      <c r="F775" s="37"/>
      <c r="G775" s="37"/>
      <c r="H775" s="43"/>
    </row>
    <row r="776" s="2" customFormat="1" ht="16.8" customHeight="1">
      <c r="A776" s="37"/>
      <c r="B776" s="43"/>
      <c r="C776" s="264" t="s">
        <v>1082</v>
      </c>
      <c r="D776" s="264" t="s">
        <v>1083</v>
      </c>
      <c r="E776" s="16" t="s">
        <v>439</v>
      </c>
      <c r="F776" s="265">
        <v>17</v>
      </c>
      <c r="G776" s="37"/>
      <c r="H776" s="43"/>
    </row>
    <row r="777" s="2" customFormat="1" ht="16.8" customHeight="1">
      <c r="A777" s="37"/>
      <c r="B777" s="43"/>
      <c r="C777" s="260" t="s">
        <v>790</v>
      </c>
      <c r="D777" s="261" t="s">
        <v>790</v>
      </c>
      <c r="E777" s="262" t="s">
        <v>19</v>
      </c>
      <c r="F777" s="263">
        <v>33.659999999999997</v>
      </c>
      <c r="G777" s="37"/>
      <c r="H777" s="43"/>
    </row>
    <row r="778" s="2" customFormat="1" ht="16.8" customHeight="1">
      <c r="A778" s="37"/>
      <c r="B778" s="43"/>
      <c r="C778" s="264" t="s">
        <v>19</v>
      </c>
      <c r="D778" s="264" t="s">
        <v>450</v>
      </c>
      <c r="E778" s="16" t="s">
        <v>19</v>
      </c>
      <c r="F778" s="265">
        <v>0</v>
      </c>
      <c r="G778" s="37"/>
      <c r="H778" s="43"/>
    </row>
    <row r="779" s="2" customFormat="1" ht="16.8" customHeight="1">
      <c r="A779" s="37"/>
      <c r="B779" s="43"/>
      <c r="C779" s="264" t="s">
        <v>790</v>
      </c>
      <c r="D779" s="264" t="s">
        <v>1093</v>
      </c>
      <c r="E779" s="16" t="s">
        <v>19</v>
      </c>
      <c r="F779" s="265">
        <v>33.659999999999997</v>
      </c>
      <c r="G779" s="37"/>
      <c r="H779" s="43"/>
    </row>
    <row r="780" s="2" customFormat="1" ht="16.8" customHeight="1">
      <c r="A780" s="37"/>
      <c r="B780" s="43"/>
      <c r="C780" s="266" t="s">
        <v>1470</v>
      </c>
      <c r="D780" s="37"/>
      <c r="E780" s="37"/>
      <c r="F780" s="37"/>
      <c r="G780" s="37"/>
      <c r="H780" s="43"/>
    </row>
    <row r="781" s="2" customFormat="1" ht="16.8" customHeight="1">
      <c r="A781" s="37"/>
      <c r="B781" s="43"/>
      <c r="C781" s="264" t="s">
        <v>1090</v>
      </c>
      <c r="D781" s="264" t="s">
        <v>1091</v>
      </c>
      <c r="E781" s="16" t="s">
        <v>284</v>
      </c>
      <c r="F781" s="265">
        <v>33.659999999999997</v>
      </c>
      <c r="G781" s="37"/>
      <c r="H781" s="43"/>
    </row>
    <row r="782" s="2" customFormat="1" ht="16.8" customHeight="1">
      <c r="A782" s="37"/>
      <c r="B782" s="43"/>
      <c r="C782" s="260" t="s">
        <v>792</v>
      </c>
      <c r="D782" s="261" t="s">
        <v>792</v>
      </c>
      <c r="E782" s="262" t="s">
        <v>19</v>
      </c>
      <c r="F782" s="263">
        <v>12</v>
      </c>
      <c r="G782" s="37"/>
      <c r="H782" s="43"/>
    </row>
    <row r="783" s="2" customFormat="1" ht="16.8" customHeight="1">
      <c r="A783" s="37"/>
      <c r="B783" s="43"/>
      <c r="C783" s="264" t="s">
        <v>19</v>
      </c>
      <c r="D783" s="264" t="s">
        <v>450</v>
      </c>
      <c r="E783" s="16" t="s">
        <v>19</v>
      </c>
      <c r="F783" s="265">
        <v>0</v>
      </c>
      <c r="G783" s="37"/>
      <c r="H783" s="43"/>
    </row>
    <row r="784" s="2" customFormat="1" ht="16.8" customHeight="1">
      <c r="A784" s="37"/>
      <c r="B784" s="43"/>
      <c r="C784" s="264" t="s">
        <v>792</v>
      </c>
      <c r="D784" s="264" t="s">
        <v>1099</v>
      </c>
      <c r="E784" s="16" t="s">
        <v>19</v>
      </c>
      <c r="F784" s="265">
        <v>12</v>
      </c>
      <c r="G784" s="37"/>
      <c r="H784" s="43"/>
    </row>
    <row r="785" s="2" customFormat="1" ht="16.8" customHeight="1">
      <c r="A785" s="37"/>
      <c r="B785" s="43"/>
      <c r="C785" s="266" t="s">
        <v>1470</v>
      </c>
      <c r="D785" s="37"/>
      <c r="E785" s="37"/>
      <c r="F785" s="37"/>
      <c r="G785" s="37"/>
      <c r="H785" s="43"/>
    </row>
    <row r="786" s="2" customFormat="1" ht="16.8" customHeight="1">
      <c r="A786" s="37"/>
      <c r="B786" s="43"/>
      <c r="C786" s="264" t="s">
        <v>1096</v>
      </c>
      <c r="D786" s="264" t="s">
        <v>1097</v>
      </c>
      <c r="E786" s="16" t="s">
        <v>291</v>
      </c>
      <c r="F786" s="265">
        <v>12</v>
      </c>
      <c r="G786" s="37"/>
      <c r="H786" s="43"/>
    </row>
    <row r="787" s="2" customFormat="1" ht="16.8" customHeight="1">
      <c r="A787" s="37"/>
      <c r="B787" s="43"/>
      <c r="C787" s="260" t="s">
        <v>245</v>
      </c>
      <c r="D787" s="261" t="s">
        <v>245</v>
      </c>
      <c r="E787" s="262" t="s">
        <v>19</v>
      </c>
      <c r="F787" s="263">
        <v>783.72000000000003</v>
      </c>
      <c r="G787" s="37"/>
      <c r="H787" s="43"/>
    </row>
    <row r="788" s="2" customFormat="1" ht="16.8" customHeight="1">
      <c r="A788" s="37"/>
      <c r="B788" s="43"/>
      <c r="C788" s="264" t="s">
        <v>19</v>
      </c>
      <c r="D788" s="264" t="s">
        <v>450</v>
      </c>
      <c r="E788" s="16" t="s">
        <v>19</v>
      </c>
      <c r="F788" s="265">
        <v>0</v>
      </c>
      <c r="G788" s="37"/>
      <c r="H788" s="43"/>
    </row>
    <row r="789" s="2" customFormat="1" ht="16.8" customHeight="1">
      <c r="A789" s="37"/>
      <c r="B789" s="43"/>
      <c r="C789" s="264" t="s">
        <v>245</v>
      </c>
      <c r="D789" s="264" t="s">
        <v>857</v>
      </c>
      <c r="E789" s="16" t="s">
        <v>19</v>
      </c>
      <c r="F789" s="265">
        <v>783.72000000000003</v>
      </c>
      <c r="G789" s="37"/>
      <c r="H789" s="43"/>
    </row>
    <row r="790" s="2" customFormat="1" ht="16.8" customHeight="1">
      <c r="A790" s="37"/>
      <c r="B790" s="43"/>
      <c r="C790" s="266" t="s">
        <v>1470</v>
      </c>
      <c r="D790" s="37"/>
      <c r="E790" s="37"/>
      <c r="F790" s="37"/>
      <c r="G790" s="37"/>
      <c r="H790" s="43"/>
    </row>
    <row r="791" s="2" customFormat="1" ht="16.8" customHeight="1">
      <c r="A791" s="37"/>
      <c r="B791" s="43"/>
      <c r="C791" s="264" t="s">
        <v>852</v>
      </c>
      <c r="D791" s="264" t="s">
        <v>853</v>
      </c>
      <c r="E791" s="16" t="s">
        <v>202</v>
      </c>
      <c r="F791" s="265">
        <v>783.72000000000003</v>
      </c>
      <c r="G791" s="37"/>
      <c r="H791" s="43"/>
    </row>
    <row r="792" s="2" customFormat="1" ht="16.8" customHeight="1">
      <c r="A792" s="37"/>
      <c r="B792" s="43"/>
      <c r="C792" s="260" t="s">
        <v>164</v>
      </c>
      <c r="D792" s="261" t="s">
        <v>164</v>
      </c>
      <c r="E792" s="262" t="s">
        <v>19</v>
      </c>
      <c r="F792" s="263">
        <v>100</v>
      </c>
      <c r="G792" s="37"/>
      <c r="H792" s="43"/>
    </row>
    <row r="793" s="2" customFormat="1" ht="16.8" customHeight="1">
      <c r="A793" s="37"/>
      <c r="B793" s="43"/>
      <c r="C793" s="264" t="s">
        <v>164</v>
      </c>
      <c r="D793" s="264" t="s">
        <v>165</v>
      </c>
      <c r="E793" s="16" t="s">
        <v>19</v>
      </c>
      <c r="F793" s="265">
        <v>100</v>
      </c>
      <c r="G793" s="37"/>
      <c r="H793" s="43"/>
    </row>
    <row r="794" s="2" customFormat="1" ht="16.8" customHeight="1">
      <c r="A794" s="37"/>
      <c r="B794" s="43"/>
      <c r="C794" s="260" t="s">
        <v>257</v>
      </c>
      <c r="D794" s="261" t="s">
        <v>257</v>
      </c>
      <c r="E794" s="262" t="s">
        <v>19</v>
      </c>
      <c r="F794" s="263">
        <v>234.642</v>
      </c>
      <c r="G794" s="37"/>
      <c r="H794" s="43"/>
    </row>
    <row r="795" s="2" customFormat="1" ht="16.8" customHeight="1">
      <c r="A795" s="37"/>
      <c r="B795" s="43"/>
      <c r="C795" s="264" t="s">
        <v>257</v>
      </c>
      <c r="D795" s="264" t="s">
        <v>258</v>
      </c>
      <c r="E795" s="16" t="s">
        <v>19</v>
      </c>
      <c r="F795" s="265">
        <v>234.642</v>
      </c>
      <c r="G795" s="37"/>
      <c r="H795" s="43"/>
    </row>
    <row r="796" s="2" customFormat="1" ht="16.8" customHeight="1">
      <c r="A796" s="37"/>
      <c r="B796" s="43"/>
      <c r="C796" s="260" t="s">
        <v>109</v>
      </c>
      <c r="D796" s="261" t="s">
        <v>109</v>
      </c>
      <c r="E796" s="262" t="s">
        <v>19</v>
      </c>
      <c r="F796" s="263">
        <v>782.13999999999999</v>
      </c>
      <c r="G796" s="37"/>
      <c r="H796" s="43"/>
    </row>
    <row r="797" s="2" customFormat="1" ht="16.8" customHeight="1">
      <c r="A797" s="37"/>
      <c r="B797" s="43"/>
      <c r="C797" s="264" t="s">
        <v>109</v>
      </c>
      <c r="D797" s="264" t="s">
        <v>1476</v>
      </c>
      <c r="E797" s="16" t="s">
        <v>19</v>
      </c>
      <c r="F797" s="265">
        <v>782.13999999999999</v>
      </c>
      <c r="G797" s="37"/>
      <c r="H797" s="43"/>
    </row>
    <row r="798" s="2" customFormat="1" ht="16.8" customHeight="1">
      <c r="A798" s="37"/>
      <c r="B798" s="43"/>
      <c r="C798" s="260" t="s">
        <v>112</v>
      </c>
      <c r="D798" s="261" t="s">
        <v>112</v>
      </c>
      <c r="E798" s="262" t="s">
        <v>19</v>
      </c>
      <c r="F798" s="263">
        <v>116.8</v>
      </c>
      <c r="G798" s="37"/>
      <c r="H798" s="43"/>
    </row>
    <row r="799" s="2" customFormat="1" ht="16.8" customHeight="1">
      <c r="A799" s="37"/>
      <c r="B799" s="43"/>
      <c r="C799" s="264" t="s">
        <v>112</v>
      </c>
      <c r="D799" s="264" t="s">
        <v>871</v>
      </c>
      <c r="E799" s="16" t="s">
        <v>19</v>
      </c>
      <c r="F799" s="265">
        <v>116.8</v>
      </c>
      <c r="G799" s="37"/>
      <c r="H799" s="43"/>
    </row>
    <row r="800" s="2" customFormat="1" ht="16.8" customHeight="1">
      <c r="A800" s="37"/>
      <c r="B800" s="43"/>
      <c r="C800" s="266" t="s">
        <v>1470</v>
      </c>
      <c r="D800" s="37"/>
      <c r="E800" s="37"/>
      <c r="F800" s="37"/>
      <c r="G800" s="37"/>
      <c r="H800" s="43"/>
    </row>
    <row r="801" s="2" customFormat="1" ht="16.8" customHeight="1">
      <c r="A801" s="37"/>
      <c r="B801" s="43"/>
      <c r="C801" s="264" t="s">
        <v>229</v>
      </c>
      <c r="D801" s="264" t="s">
        <v>230</v>
      </c>
      <c r="E801" s="16" t="s">
        <v>202</v>
      </c>
      <c r="F801" s="265">
        <v>513.79999999999995</v>
      </c>
      <c r="G801" s="37"/>
      <c r="H801" s="43"/>
    </row>
    <row r="802" s="2" customFormat="1" ht="16.8" customHeight="1">
      <c r="A802" s="37"/>
      <c r="B802" s="43"/>
      <c r="C802" s="260" t="s">
        <v>287</v>
      </c>
      <c r="D802" s="261" t="s">
        <v>287</v>
      </c>
      <c r="E802" s="262" t="s">
        <v>19</v>
      </c>
      <c r="F802" s="263">
        <v>7</v>
      </c>
      <c r="G802" s="37"/>
      <c r="H802" s="43"/>
    </row>
    <row r="803" s="2" customFormat="1" ht="16.8" customHeight="1">
      <c r="A803" s="37"/>
      <c r="B803" s="43"/>
      <c r="C803" s="264" t="s">
        <v>287</v>
      </c>
      <c r="D803" s="264" t="s">
        <v>288</v>
      </c>
      <c r="E803" s="16" t="s">
        <v>19</v>
      </c>
      <c r="F803" s="265">
        <v>7</v>
      </c>
      <c r="G803" s="37"/>
      <c r="H803" s="43"/>
    </row>
    <row r="804" s="2" customFormat="1" ht="16.8" customHeight="1">
      <c r="A804" s="37"/>
      <c r="B804" s="43"/>
      <c r="C804" s="260" t="s">
        <v>296</v>
      </c>
      <c r="D804" s="261" t="s">
        <v>296</v>
      </c>
      <c r="E804" s="262" t="s">
        <v>19</v>
      </c>
      <c r="F804" s="263">
        <v>4</v>
      </c>
      <c r="G804" s="37"/>
      <c r="H804" s="43"/>
    </row>
    <row r="805" s="2" customFormat="1" ht="16.8" customHeight="1">
      <c r="A805" s="37"/>
      <c r="B805" s="43"/>
      <c r="C805" s="264" t="s">
        <v>296</v>
      </c>
      <c r="D805" s="264" t="s">
        <v>297</v>
      </c>
      <c r="E805" s="16" t="s">
        <v>19</v>
      </c>
      <c r="F805" s="265">
        <v>4</v>
      </c>
      <c r="G805" s="37"/>
      <c r="H805" s="43"/>
    </row>
    <row r="806" s="2" customFormat="1" ht="16.8" customHeight="1">
      <c r="A806" s="37"/>
      <c r="B806" s="43"/>
      <c r="C806" s="260" t="s">
        <v>306</v>
      </c>
      <c r="D806" s="261" t="s">
        <v>306</v>
      </c>
      <c r="E806" s="262" t="s">
        <v>19</v>
      </c>
      <c r="F806" s="263">
        <v>7</v>
      </c>
      <c r="G806" s="37"/>
      <c r="H806" s="43"/>
    </row>
    <row r="807" s="2" customFormat="1" ht="16.8" customHeight="1">
      <c r="A807" s="37"/>
      <c r="B807" s="43"/>
      <c r="C807" s="264" t="s">
        <v>306</v>
      </c>
      <c r="D807" s="264" t="s">
        <v>307</v>
      </c>
      <c r="E807" s="16" t="s">
        <v>19</v>
      </c>
      <c r="F807" s="265">
        <v>7</v>
      </c>
      <c r="G807" s="37"/>
      <c r="H807" s="43"/>
    </row>
    <row r="808" s="2" customFormat="1" ht="16.8" customHeight="1">
      <c r="A808" s="37"/>
      <c r="B808" s="43"/>
      <c r="C808" s="260" t="s">
        <v>318</v>
      </c>
      <c r="D808" s="261" t="s">
        <v>318</v>
      </c>
      <c r="E808" s="262" t="s">
        <v>19</v>
      </c>
      <c r="F808" s="263">
        <v>4</v>
      </c>
      <c r="G808" s="37"/>
      <c r="H808" s="43"/>
    </row>
    <row r="809" s="2" customFormat="1" ht="16.8" customHeight="1">
      <c r="A809" s="37"/>
      <c r="B809" s="43"/>
      <c r="C809" s="264" t="s">
        <v>318</v>
      </c>
      <c r="D809" s="264" t="s">
        <v>319</v>
      </c>
      <c r="E809" s="16" t="s">
        <v>19</v>
      </c>
      <c r="F809" s="265">
        <v>4</v>
      </c>
      <c r="G809" s="37"/>
      <c r="H809" s="43"/>
    </row>
    <row r="810" s="2" customFormat="1" ht="16.8" customHeight="1">
      <c r="A810" s="37"/>
      <c r="B810" s="43"/>
      <c r="C810" s="260" t="s">
        <v>342</v>
      </c>
      <c r="D810" s="261" t="s">
        <v>342</v>
      </c>
      <c r="E810" s="262" t="s">
        <v>19</v>
      </c>
      <c r="F810" s="263">
        <v>7</v>
      </c>
      <c r="G810" s="37"/>
      <c r="H810" s="43"/>
    </row>
    <row r="811" s="2" customFormat="1" ht="16.8" customHeight="1">
      <c r="A811" s="37"/>
      <c r="B811" s="43"/>
      <c r="C811" s="264" t="s">
        <v>342</v>
      </c>
      <c r="D811" s="264" t="s">
        <v>343</v>
      </c>
      <c r="E811" s="16" t="s">
        <v>19</v>
      </c>
      <c r="F811" s="265">
        <v>7</v>
      </c>
      <c r="G811" s="37"/>
      <c r="H811" s="43"/>
    </row>
    <row r="812" s="2" customFormat="1" ht="16.8" customHeight="1">
      <c r="A812" s="37"/>
      <c r="B812" s="43"/>
      <c r="C812" s="260" t="s">
        <v>351</v>
      </c>
      <c r="D812" s="261" t="s">
        <v>351</v>
      </c>
      <c r="E812" s="262" t="s">
        <v>19</v>
      </c>
      <c r="F812" s="263">
        <v>4</v>
      </c>
      <c r="G812" s="37"/>
      <c r="H812" s="43"/>
    </row>
    <row r="813" s="2" customFormat="1" ht="16.8" customHeight="1">
      <c r="A813" s="37"/>
      <c r="B813" s="43"/>
      <c r="C813" s="264" t="s">
        <v>351</v>
      </c>
      <c r="D813" s="264" t="s">
        <v>352</v>
      </c>
      <c r="E813" s="16" t="s">
        <v>19</v>
      </c>
      <c r="F813" s="265">
        <v>4</v>
      </c>
      <c r="G813" s="37"/>
      <c r="H813" s="43"/>
    </row>
    <row r="814" s="2" customFormat="1" ht="16.8" customHeight="1">
      <c r="A814" s="37"/>
      <c r="B814" s="43"/>
      <c r="C814" s="260" t="s">
        <v>361</v>
      </c>
      <c r="D814" s="261" t="s">
        <v>361</v>
      </c>
      <c r="E814" s="262" t="s">
        <v>19</v>
      </c>
      <c r="F814" s="263">
        <v>21</v>
      </c>
      <c r="G814" s="37"/>
      <c r="H814" s="43"/>
    </row>
    <row r="815" s="2" customFormat="1" ht="16.8" customHeight="1">
      <c r="A815" s="37"/>
      <c r="B815" s="43"/>
      <c r="C815" s="264" t="s">
        <v>361</v>
      </c>
      <c r="D815" s="264" t="s">
        <v>362</v>
      </c>
      <c r="E815" s="16" t="s">
        <v>19</v>
      </c>
      <c r="F815" s="265">
        <v>21</v>
      </c>
      <c r="G815" s="37"/>
      <c r="H815" s="43"/>
    </row>
    <row r="816" s="2" customFormat="1" ht="16.8" customHeight="1">
      <c r="A816" s="37"/>
      <c r="B816" s="43"/>
      <c r="C816" s="260" t="s">
        <v>173</v>
      </c>
      <c r="D816" s="261" t="s">
        <v>173</v>
      </c>
      <c r="E816" s="262" t="s">
        <v>19</v>
      </c>
      <c r="F816" s="263">
        <v>100</v>
      </c>
      <c r="G816" s="37"/>
      <c r="H816" s="43"/>
    </row>
    <row r="817" s="2" customFormat="1" ht="16.8" customHeight="1">
      <c r="A817" s="37"/>
      <c r="B817" s="43"/>
      <c r="C817" s="264" t="s">
        <v>173</v>
      </c>
      <c r="D817" s="264" t="s">
        <v>174</v>
      </c>
      <c r="E817" s="16" t="s">
        <v>19</v>
      </c>
      <c r="F817" s="265">
        <v>100</v>
      </c>
      <c r="G817" s="37"/>
      <c r="H817" s="43"/>
    </row>
    <row r="818" s="2" customFormat="1" ht="16.8" customHeight="1">
      <c r="A818" s="37"/>
      <c r="B818" s="43"/>
      <c r="C818" s="260" t="s">
        <v>371</v>
      </c>
      <c r="D818" s="261" t="s">
        <v>371</v>
      </c>
      <c r="E818" s="262" t="s">
        <v>19</v>
      </c>
      <c r="F818" s="263">
        <v>12</v>
      </c>
      <c r="G818" s="37"/>
      <c r="H818" s="43"/>
    </row>
    <row r="819" s="2" customFormat="1" ht="16.8" customHeight="1">
      <c r="A819" s="37"/>
      <c r="B819" s="43"/>
      <c r="C819" s="264" t="s">
        <v>371</v>
      </c>
      <c r="D819" s="264" t="s">
        <v>372</v>
      </c>
      <c r="E819" s="16" t="s">
        <v>19</v>
      </c>
      <c r="F819" s="265">
        <v>12</v>
      </c>
      <c r="G819" s="37"/>
      <c r="H819" s="43"/>
    </row>
    <row r="820" s="2" customFormat="1" ht="16.8" customHeight="1">
      <c r="A820" s="37"/>
      <c r="B820" s="43"/>
      <c r="C820" s="260" t="s">
        <v>381</v>
      </c>
      <c r="D820" s="261" t="s">
        <v>381</v>
      </c>
      <c r="E820" s="262" t="s">
        <v>19</v>
      </c>
      <c r="F820" s="263">
        <v>21</v>
      </c>
      <c r="G820" s="37"/>
      <c r="H820" s="43"/>
    </row>
    <row r="821" s="2" customFormat="1" ht="16.8" customHeight="1">
      <c r="A821" s="37"/>
      <c r="B821" s="43"/>
      <c r="C821" s="264" t="s">
        <v>381</v>
      </c>
      <c r="D821" s="264" t="s">
        <v>382</v>
      </c>
      <c r="E821" s="16" t="s">
        <v>19</v>
      </c>
      <c r="F821" s="265">
        <v>21</v>
      </c>
      <c r="G821" s="37"/>
      <c r="H821" s="43"/>
    </row>
    <row r="822" s="2" customFormat="1" ht="16.8" customHeight="1">
      <c r="A822" s="37"/>
      <c r="B822" s="43"/>
      <c r="C822" s="260" t="s">
        <v>391</v>
      </c>
      <c r="D822" s="261" t="s">
        <v>391</v>
      </c>
      <c r="E822" s="262" t="s">
        <v>19</v>
      </c>
      <c r="F822" s="263">
        <v>12</v>
      </c>
      <c r="G822" s="37"/>
      <c r="H822" s="43"/>
    </row>
    <row r="823" s="2" customFormat="1" ht="16.8" customHeight="1">
      <c r="A823" s="37"/>
      <c r="B823" s="43"/>
      <c r="C823" s="264" t="s">
        <v>391</v>
      </c>
      <c r="D823" s="264" t="s">
        <v>392</v>
      </c>
      <c r="E823" s="16" t="s">
        <v>19</v>
      </c>
      <c r="F823" s="265">
        <v>12</v>
      </c>
      <c r="G823" s="37"/>
      <c r="H823" s="43"/>
    </row>
    <row r="824" s="2" customFormat="1" ht="16.8" customHeight="1">
      <c r="A824" s="37"/>
      <c r="B824" s="43"/>
      <c r="C824" s="260" t="s">
        <v>399</v>
      </c>
      <c r="D824" s="261" t="s">
        <v>399</v>
      </c>
      <c r="E824" s="262" t="s">
        <v>19</v>
      </c>
      <c r="F824" s="263">
        <v>21</v>
      </c>
      <c r="G824" s="37"/>
      <c r="H824" s="43"/>
    </row>
    <row r="825" s="2" customFormat="1" ht="16.8" customHeight="1">
      <c r="A825" s="37"/>
      <c r="B825" s="43"/>
      <c r="C825" s="264" t="s">
        <v>399</v>
      </c>
      <c r="D825" s="264" t="s">
        <v>400</v>
      </c>
      <c r="E825" s="16" t="s">
        <v>19</v>
      </c>
      <c r="F825" s="265">
        <v>21</v>
      </c>
      <c r="G825" s="37"/>
      <c r="H825" s="43"/>
    </row>
    <row r="826" s="2" customFormat="1" ht="16.8" customHeight="1">
      <c r="A826" s="37"/>
      <c r="B826" s="43"/>
      <c r="C826" s="260" t="s">
        <v>408</v>
      </c>
      <c r="D826" s="261" t="s">
        <v>408</v>
      </c>
      <c r="E826" s="262" t="s">
        <v>19</v>
      </c>
      <c r="F826" s="263">
        <v>12</v>
      </c>
      <c r="G826" s="37"/>
      <c r="H826" s="43"/>
    </row>
    <row r="827" s="2" customFormat="1" ht="16.8" customHeight="1">
      <c r="A827" s="37"/>
      <c r="B827" s="43"/>
      <c r="C827" s="264" t="s">
        <v>408</v>
      </c>
      <c r="D827" s="264" t="s">
        <v>409</v>
      </c>
      <c r="E827" s="16" t="s">
        <v>19</v>
      </c>
      <c r="F827" s="265">
        <v>12</v>
      </c>
      <c r="G827" s="37"/>
      <c r="H827" s="43"/>
    </row>
    <row r="828" s="2" customFormat="1" ht="16.8" customHeight="1">
      <c r="A828" s="37"/>
      <c r="B828" s="43"/>
      <c r="C828" s="260" t="s">
        <v>417</v>
      </c>
      <c r="D828" s="261" t="s">
        <v>417</v>
      </c>
      <c r="E828" s="262" t="s">
        <v>19</v>
      </c>
      <c r="F828" s="263">
        <v>19.379999999999999</v>
      </c>
      <c r="G828" s="37"/>
      <c r="H828" s="43"/>
    </row>
    <row r="829" s="2" customFormat="1" ht="16.8" customHeight="1">
      <c r="A829" s="37"/>
      <c r="B829" s="43"/>
      <c r="C829" s="264" t="s">
        <v>417</v>
      </c>
      <c r="D829" s="264" t="s">
        <v>936</v>
      </c>
      <c r="E829" s="16" t="s">
        <v>19</v>
      </c>
      <c r="F829" s="265">
        <v>19.379999999999999</v>
      </c>
      <c r="G829" s="37"/>
      <c r="H829" s="43"/>
    </row>
    <row r="830" s="2" customFormat="1" ht="16.8" customHeight="1">
      <c r="A830" s="37"/>
      <c r="B830" s="43"/>
      <c r="C830" s="266" t="s">
        <v>1470</v>
      </c>
      <c r="D830" s="37"/>
      <c r="E830" s="37"/>
      <c r="F830" s="37"/>
      <c r="G830" s="37"/>
      <c r="H830" s="43"/>
    </row>
    <row r="831" s="2" customFormat="1" ht="16.8" customHeight="1">
      <c r="A831" s="37"/>
      <c r="B831" s="43"/>
      <c r="C831" s="264" t="s">
        <v>240</v>
      </c>
      <c r="D831" s="264" t="s">
        <v>241</v>
      </c>
      <c r="E831" s="16" t="s">
        <v>202</v>
      </c>
      <c r="F831" s="265">
        <v>424.92000000000002</v>
      </c>
      <c r="G831" s="37"/>
      <c r="H831" s="43"/>
    </row>
    <row r="832" s="2" customFormat="1" ht="16.8" customHeight="1">
      <c r="A832" s="37"/>
      <c r="B832" s="43"/>
      <c r="C832" s="260" t="s">
        <v>428</v>
      </c>
      <c r="D832" s="261" t="s">
        <v>428</v>
      </c>
      <c r="E832" s="262" t="s">
        <v>19</v>
      </c>
      <c r="F832" s="263">
        <v>3244.3200000000002</v>
      </c>
      <c r="G832" s="37"/>
      <c r="H832" s="43"/>
    </row>
    <row r="833" s="2" customFormat="1" ht="16.8" customHeight="1">
      <c r="A833" s="37"/>
      <c r="B833" s="43"/>
      <c r="C833" s="264" t="s">
        <v>428</v>
      </c>
      <c r="D833" s="264" t="s">
        <v>429</v>
      </c>
      <c r="E833" s="16" t="s">
        <v>19</v>
      </c>
      <c r="F833" s="265">
        <v>3244.3200000000002</v>
      </c>
      <c r="G833" s="37"/>
      <c r="H833" s="43"/>
    </row>
    <row r="834" s="2" customFormat="1" ht="16.8" customHeight="1">
      <c r="A834" s="37"/>
      <c r="B834" s="43"/>
      <c r="C834" s="260" t="s">
        <v>473</v>
      </c>
      <c r="D834" s="261" t="s">
        <v>473</v>
      </c>
      <c r="E834" s="262" t="s">
        <v>19</v>
      </c>
      <c r="F834" s="263">
        <v>136.18000000000001</v>
      </c>
      <c r="G834" s="37"/>
      <c r="H834" s="43"/>
    </row>
    <row r="835" s="2" customFormat="1" ht="16.8" customHeight="1">
      <c r="A835" s="37"/>
      <c r="B835" s="43"/>
      <c r="C835" s="264" t="s">
        <v>473</v>
      </c>
      <c r="D835" s="264" t="s">
        <v>943</v>
      </c>
      <c r="E835" s="16" t="s">
        <v>19</v>
      </c>
      <c r="F835" s="265">
        <v>136.18000000000001</v>
      </c>
      <c r="G835" s="37"/>
      <c r="H835" s="43"/>
    </row>
    <row r="836" s="2" customFormat="1" ht="16.8" customHeight="1">
      <c r="A836" s="37"/>
      <c r="B836" s="43"/>
      <c r="C836" s="266" t="s">
        <v>1470</v>
      </c>
      <c r="D836" s="37"/>
      <c r="E836" s="37"/>
      <c r="F836" s="37"/>
      <c r="G836" s="37"/>
      <c r="H836" s="43"/>
    </row>
    <row r="837" s="2" customFormat="1" ht="16.8" customHeight="1">
      <c r="A837" s="37"/>
      <c r="B837" s="43"/>
      <c r="C837" s="264" t="s">
        <v>260</v>
      </c>
      <c r="D837" s="264" t="s">
        <v>261</v>
      </c>
      <c r="E837" s="16" t="s">
        <v>202</v>
      </c>
      <c r="F837" s="265">
        <v>533.17999999999995</v>
      </c>
      <c r="G837" s="37"/>
      <c r="H837" s="43"/>
    </row>
    <row r="838" s="2" customFormat="1" ht="16.8" customHeight="1">
      <c r="A838" s="37"/>
      <c r="B838" s="43"/>
      <c r="C838" s="260" t="s">
        <v>499</v>
      </c>
      <c r="D838" s="261" t="s">
        <v>499</v>
      </c>
      <c r="E838" s="262" t="s">
        <v>19</v>
      </c>
      <c r="F838" s="263">
        <v>397</v>
      </c>
      <c r="G838" s="37"/>
      <c r="H838" s="43"/>
    </row>
    <row r="839" s="2" customFormat="1" ht="16.8" customHeight="1">
      <c r="A839" s="37"/>
      <c r="B839" s="43"/>
      <c r="C839" s="264" t="s">
        <v>499</v>
      </c>
      <c r="D839" s="264" t="s">
        <v>948</v>
      </c>
      <c r="E839" s="16" t="s">
        <v>19</v>
      </c>
      <c r="F839" s="265">
        <v>397</v>
      </c>
      <c r="G839" s="37"/>
      <c r="H839" s="43"/>
    </row>
    <row r="840" s="2" customFormat="1" ht="16.8" customHeight="1">
      <c r="A840" s="37"/>
      <c r="B840" s="43"/>
      <c r="C840" s="266" t="s">
        <v>1470</v>
      </c>
      <c r="D840" s="37"/>
      <c r="E840" s="37"/>
      <c r="F840" s="37"/>
      <c r="G840" s="37"/>
      <c r="H840" s="43"/>
    </row>
    <row r="841" s="2" customFormat="1" ht="16.8" customHeight="1">
      <c r="A841" s="37"/>
      <c r="B841" s="43"/>
      <c r="C841" s="264" t="s">
        <v>271</v>
      </c>
      <c r="D841" s="264" t="s">
        <v>272</v>
      </c>
      <c r="E841" s="16" t="s">
        <v>202</v>
      </c>
      <c r="F841" s="265">
        <v>715</v>
      </c>
      <c r="G841" s="37"/>
      <c r="H841" s="43"/>
    </row>
    <row r="842" s="2" customFormat="1" ht="16.8" customHeight="1">
      <c r="A842" s="37"/>
      <c r="B842" s="43"/>
      <c r="C842" s="260" t="s">
        <v>509</v>
      </c>
      <c r="D842" s="261" t="s">
        <v>509</v>
      </c>
      <c r="E842" s="262" t="s">
        <v>19</v>
      </c>
      <c r="F842" s="263">
        <v>815.46900000000005</v>
      </c>
      <c r="G842" s="37"/>
      <c r="H842" s="43"/>
    </row>
    <row r="843" s="2" customFormat="1" ht="16.8" customHeight="1">
      <c r="A843" s="37"/>
      <c r="B843" s="43"/>
      <c r="C843" s="264" t="s">
        <v>509</v>
      </c>
      <c r="D843" s="264" t="s">
        <v>510</v>
      </c>
      <c r="E843" s="16" t="s">
        <v>19</v>
      </c>
      <c r="F843" s="265">
        <v>815.46900000000005</v>
      </c>
      <c r="G843" s="37"/>
      <c r="H843" s="43"/>
    </row>
    <row r="844" s="2" customFormat="1" ht="16.8" customHeight="1">
      <c r="A844" s="37"/>
      <c r="B844" s="43"/>
      <c r="C844" s="260" t="s">
        <v>184</v>
      </c>
      <c r="D844" s="261" t="s">
        <v>184</v>
      </c>
      <c r="E844" s="262" t="s">
        <v>19</v>
      </c>
      <c r="F844" s="263">
        <v>7</v>
      </c>
      <c r="G844" s="37"/>
      <c r="H844" s="43"/>
    </row>
    <row r="845" s="2" customFormat="1" ht="16.8" customHeight="1">
      <c r="A845" s="37"/>
      <c r="B845" s="43"/>
      <c r="C845" s="264" t="s">
        <v>184</v>
      </c>
      <c r="D845" s="264" t="s">
        <v>185</v>
      </c>
      <c r="E845" s="16" t="s">
        <v>19</v>
      </c>
      <c r="F845" s="265">
        <v>7</v>
      </c>
      <c r="G845" s="37"/>
      <c r="H845" s="43"/>
    </row>
    <row r="846" s="2" customFormat="1" ht="16.8" customHeight="1">
      <c r="A846" s="37"/>
      <c r="B846" s="43"/>
      <c r="C846" s="260" t="s">
        <v>516</v>
      </c>
      <c r="D846" s="261" t="s">
        <v>516</v>
      </c>
      <c r="E846" s="262" t="s">
        <v>19</v>
      </c>
      <c r="F846" s="263">
        <v>19.379999999999999</v>
      </c>
      <c r="G846" s="37"/>
      <c r="H846" s="43"/>
    </row>
    <row r="847" s="2" customFormat="1" ht="16.8" customHeight="1">
      <c r="A847" s="37"/>
      <c r="B847" s="43"/>
      <c r="C847" s="264" t="s">
        <v>516</v>
      </c>
      <c r="D847" s="264" t="s">
        <v>955</v>
      </c>
      <c r="E847" s="16" t="s">
        <v>19</v>
      </c>
      <c r="F847" s="265">
        <v>19.379999999999999</v>
      </c>
      <c r="G847" s="37"/>
      <c r="H847" s="43"/>
    </row>
    <row r="848" s="2" customFormat="1" ht="16.8" customHeight="1">
      <c r="A848" s="37"/>
      <c r="B848" s="43"/>
      <c r="C848" s="266" t="s">
        <v>1470</v>
      </c>
      <c r="D848" s="37"/>
      <c r="E848" s="37"/>
      <c r="F848" s="37"/>
      <c r="G848" s="37"/>
      <c r="H848" s="43"/>
    </row>
    <row r="849" s="2" customFormat="1" ht="16.8" customHeight="1">
      <c r="A849" s="37"/>
      <c r="B849" s="43"/>
      <c r="C849" s="264" t="s">
        <v>299</v>
      </c>
      <c r="D849" s="264" t="s">
        <v>300</v>
      </c>
      <c r="E849" s="16" t="s">
        <v>202</v>
      </c>
      <c r="F849" s="265">
        <v>424.92000000000002</v>
      </c>
      <c r="G849" s="37"/>
      <c r="H849" s="43"/>
    </row>
    <row r="850" s="2" customFormat="1" ht="16.8" customHeight="1">
      <c r="A850" s="37"/>
      <c r="B850" s="43"/>
      <c r="C850" s="260" t="s">
        <v>526</v>
      </c>
      <c r="D850" s="261" t="s">
        <v>526</v>
      </c>
      <c r="E850" s="262" t="s">
        <v>19</v>
      </c>
      <c r="F850" s="263">
        <v>32.365000000000002</v>
      </c>
      <c r="G850" s="37"/>
      <c r="H850" s="43"/>
    </row>
    <row r="851" s="2" customFormat="1" ht="16.8" customHeight="1">
      <c r="A851" s="37"/>
      <c r="B851" s="43"/>
      <c r="C851" s="264" t="s">
        <v>526</v>
      </c>
      <c r="D851" s="264" t="s">
        <v>961</v>
      </c>
      <c r="E851" s="16" t="s">
        <v>19</v>
      </c>
      <c r="F851" s="265">
        <v>32.365000000000002</v>
      </c>
      <c r="G851" s="37"/>
      <c r="H851" s="43"/>
    </row>
    <row r="852" s="2" customFormat="1" ht="16.8" customHeight="1">
      <c r="A852" s="37"/>
      <c r="B852" s="43"/>
      <c r="C852" s="266" t="s">
        <v>1470</v>
      </c>
      <c r="D852" s="37"/>
      <c r="E852" s="37"/>
      <c r="F852" s="37"/>
      <c r="G852" s="37"/>
      <c r="H852" s="43"/>
    </row>
    <row r="853" s="2" customFormat="1" ht="16.8" customHeight="1">
      <c r="A853" s="37"/>
      <c r="B853" s="43"/>
      <c r="C853" s="264" t="s">
        <v>957</v>
      </c>
      <c r="D853" s="264" t="s">
        <v>310</v>
      </c>
      <c r="E853" s="16" t="s">
        <v>311</v>
      </c>
      <c r="F853" s="265">
        <v>763.25699999999995</v>
      </c>
      <c r="G853" s="37"/>
      <c r="H853" s="43"/>
    </row>
    <row r="854" s="2" customFormat="1" ht="16.8" customHeight="1">
      <c r="A854" s="37"/>
      <c r="B854" s="43"/>
      <c r="C854" s="260" t="s">
        <v>536</v>
      </c>
      <c r="D854" s="261" t="s">
        <v>536</v>
      </c>
      <c r="E854" s="262" t="s">
        <v>19</v>
      </c>
      <c r="F854" s="263">
        <v>197</v>
      </c>
      <c r="G854" s="37"/>
      <c r="H854" s="43"/>
    </row>
    <row r="855" s="2" customFormat="1" ht="16.8" customHeight="1">
      <c r="A855" s="37"/>
      <c r="B855" s="43"/>
      <c r="C855" s="264" t="s">
        <v>536</v>
      </c>
      <c r="D855" s="264" t="s">
        <v>537</v>
      </c>
      <c r="E855" s="16" t="s">
        <v>19</v>
      </c>
      <c r="F855" s="265">
        <v>197</v>
      </c>
      <c r="G855" s="37"/>
      <c r="H855" s="43"/>
    </row>
    <row r="856" s="2" customFormat="1" ht="16.8" customHeight="1">
      <c r="A856" s="37"/>
      <c r="B856" s="43"/>
      <c r="C856" s="260" t="s">
        <v>546</v>
      </c>
      <c r="D856" s="261" t="s">
        <v>546</v>
      </c>
      <c r="E856" s="262" t="s">
        <v>19</v>
      </c>
      <c r="F856" s="263">
        <v>197</v>
      </c>
      <c r="G856" s="37"/>
      <c r="H856" s="43"/>
    </row>
    <row r="857" s="2" customFormat="1" ht="16.8" customHeight="1">
      <c r="A857" s="37"/>
      <c r="B857" s="43"/>
      <c r="C857" s="264" t="s">
        <v>546</v>
      </c>
      <c r="D857" s="264" t="s">
        <v>547</v>
      </c>
      <c r="E857" s="16" t="s">
        <v>19</v>
      </c>
      <c r="F857" s="265">
        <v>197</v>
      </c>
      <c r="G857" s="37"/>
      <c r="H857" s="43"/>
    </row>
    <row r="858" s="2" customFormat="1" ht="16.8" customHeight="1">
      <c r="A858" s="37"/>
      <c r="B858" s="43"/>
      <c r="C858" s="260" t="s">
        <v>556</v>
      </c>
      <c r="D858" s="261" t="s">
        <v>556</v>
      </c>
      <c r="E858" s="262" t="s">
        <v>19</v>
      </c>
      <c r="F858" s="263">
        <v>776.29999999999995</v>
      </c>
      <c r="G858" s="37"/>
      <c r="H858" s="43"/>
    </row>
    <row r="859" s="2" customFormat="1" ht="16.8" customHeight="1">
      <c r="A859" s="37"/>
      <c r="B859" s="43"/>
      <c r="C859" s="264" t="s">
        <v>556</v>
      </c>
      <c r="D859" s="264" t="s">
        <v>557</v>
      </c>
      <c r="E859" s="16" t="s">
        <v>19</v>
      </c>
      <c r="F859" s="265">
        <v>776.29999999999995</v>
      </c>
      <c r="G859" s="37"/>
      <c r="H859" s="43"/>
    </row>
    <row r="860" s="2" customFormat="1" ht="16.8" customHeight="1">
      <c r="A860" s="37"/>
      <c r="B860" s="43"/>
      <c r="C860" s="260" t="s">
        <v>567</v>
      </c>
      <c r="D860" s="261" t="s">
        <v>567</v>
      </c>
      <c r="E860" s="262" t="s">
        <v>19</v>
      </c>
      <c r="F860" s="263">
        <v>50.125</v>
      </c>
      <c r="G860" s="37"/>
      <c r="H860" s="43"/>
    </row>
    <row r="861" s="2" customFormat="1" ht="16.8" customHeight="1">
      <c r="A861" s="37"/>
      <c r="B861" s="43"/>
      <c r="C861" s="264" t="s">
        <v>567</v>
      </c>
      <c r="D861" s="264" t="s">
        <v>568</v>
      </c>
      <c r="E861" s="16" t="s">
        <v>19</v>
      </c>
      <c r="F861" s="265">
        <v>50.125</v>
      </c>
      <c r="G861" s="37"/>
      <c r="H861" s="43"/>
    </row>
    <row r="862" s="2" customFormat="1" ht="16.8" customHeight="1">
      <c r="A862" s="37"/>
      <c r="B862" s="43"/>
      <c r="C862" s="260" t="s">
        <v>578</v>
      </c>
      <c r="D862" s="261" t="s">
        <v>578</v>
      </c>
      <c r="E862" s="262" t="s">
        <v>19</v>
      </c>
      <c r="F862" s="263">
        <v>1894.8399999999999</v>
      </c>
      <c r="G862" s="37"/>
      <c r="H862" s="43"/>
    </row>
    <row r="863" s="2" customFormat="1" ht="16.8" customHeight="1">
      <c r="A863" s="37"/>
      <c r="B863" s="43"/>
      <c r="C863" s="264" t="s">
        <v>578</v>
      </c>
      <c r="D863" s="264" t="s">
        <v>579</v>
      </c>
      <c r="E863" s="16" t="s">
        <v>19</v>
      </c>
      <c r="F863" s="265">
        <v>1894.8399999999999</v>
      </c>
      <c r="G863" s="37"/>
      <c r="H863" s="43"/>
    </row>
    <row r="864" s="2" customFormat="1" ht="16.8" customHeight="1">
      <c r="A864" s="37"/>
      <c r="B864" s="43"/>
      <c r="C864" s="260" t="s">
        <v>588</v>
      </c>
      <c r="D864" s="261" t="s">
        <v>588</v>
      </c>
      <c r="E864" s="262" t="s">
        <v>19</v>
      </c>
      <c r="F864" s="263">
        <v>276.30000000000001</v>
      </c>
      <c r="G864" s="37"/>
      <c r="H864" s="43"/>
    </row>
    <row r="865" s="2" customFormat="1" ht="16.8" customHeight="1">
      <c r="A865" s="37"/>
      <c r="B865" s="43"/>
      <c r="C865" s="264" t="s">
        <v>588</v>
      </c>
      <c r="D865" s="264" t="s">
        <v>589</v>
      </c>
      <c r="E865" s="16" t="s">
        <v>19</v>
      </c>
      <c r="F865" s="265">
        <v>276.30000000000001</v>
      </c>
      <c r="G865" s="37"/>
      <c r="H865" s="43"/>
    </row>
    <row r="866" s="2" customFormat="1" ht="16.8" customHeight="1">
      <c r="A866" s="37"/>
      <c r="B866" s="43"/>
      <c r="C866" s="260" t="s">
        <v>598</v>
      </c>
      <c r="D866" s="261" t="s">
        <v>598</v>
      </c>
      <c r="E866" s="262" t="s">
        <v>19</v>
      </c>
      <c r="F866" s="263">
        <v>610.16999999999996</v>
      </c>
      <c r="G866" s="37"/>
      <c r="H866" s="43"/>
    </row>
    <row r="867" s="2" customFormat="1" ht="16.8" customHeight="1">
      <c r="A867" s="37"/>
      <c r="B867" s="43"/>
      <c r="C867" s="264" t="s">
        <v>598</v>
      </c>
      <c r="D867" s="264" t="s">
        <v>599</v>
      </c>
      <c r="E867" s="16" t="s">
        <v>19</v>
      </c>
      <c r="F867" s="265">
        <v>610.16999999999996</v>
      </c>
      <c r="G867" s="37"/>
      <c r="H867" s="43"/>
    </row>
    <row r="868" s="2" customFormat="1" ht="16.8" customHeight="1">
      <c r="A868" s="37"/>
      <c r="B868" s="43"/>
      <c r="C868" s="260" t="s">
        <v>608</v>
      </c>
      <c r="D868" s="261" t="s">
        <v>608</v>
      </c>
      <c r="E868" s="262" t="s">
        <v>19</v>
      </c>
      <c r="F868" s="263">
        <v>776.29999999999995</v>
      </c>
      <c r="G868" s="37"/>
      <c r="H868" s="43"/>
    </row>
    <row r="869" s="2" customFormat="1" ht="16.8" customHeight="1">
      <c r="A869" s="37"/>
      <c r="B869" s="43"/>
      <c r="C869" s="264" t="s">
        <v>608</v>
      </c>
      <c r="D869" s="264" t="s">
        <v>609</v>
      </c>
      <c r="E869" s="16" t="s">
        <v>19</v>
      </c>
      <c r="F869" s="265">
        <v>776.29999999999995</v>
      </c>
      <c r="G869" s="37"/>
      <c r="H869" s="43"/>
    </row>
    <row r="870" s="2" customFormat="1" ht="16.8" customHeight="1">
      <c r="A870" s="37"/>
      <c r="B870" s="43"/>
      <c r="C870" s="260" t="s">
        <v>193</v>
      </c>
      <c r="D870" s="261" t="s">
        <v>193</v>
      </c>
      <c r="E870" s="262" t="s">
        <v>19</v>
      </c>
      <c r="F870" s="263">
        <v>4</v>
      </c>
      <c r="G870" s="37"/>
      <c r="H870" s="43"/>
    </row>
    <row r="871" s="2" customFormat="1" ht="16.8" customHeight="1">
      <c r="A871" s="37"/>
      <c r="B871" s="43"/>
      <c r="C871" s="264" t="s">
        <v>193</v>
      </c>
      <c r="D871" s="264" t="s">
        <v>194</v>
      </c>
      <c r="E871" s="16" t="s">
        <v>19</v>
      </c>
      <c r="F871" s="265">
        <v>4</v>
      </c>
      <c r="G871" s="37"/>
      <c r="H871" s="43"/>
    </row>
    <row r="872" s="2" customFormat="1" ht="16.8" customHeight="1">
      <c r="A872" s="37"/>
      <c r="B872" s="43"/>
      <c r="C872" s="260" t="s">
        <v>618</v>
      </c>
      <c r="D872" s="261" t="s">
        <v>618</v>
      </c>
      <c r="E872" s="262" t="s">
        <v>19</v>
      </c>
      <c r="F872" s="263">
        <v>116.79600000000001</v>
      </c>
      <c r="G872" s="37"/>
      <c r="H872" s="43"/>
    </row>
    <row r="873" s="2" customFormat="1" ht="16.8" customHeight="1">
      <c r="A873" s="37"/>
      <c r="B873" s="43"/>
      <c r="C873" s="264" t="s">
        <v>618</v>
      </c>
      <c r="D873" s="264" t="s">
        <v>619</v>
      </c>
      <c r="E873" s="16" t="s">
        <v>19</v>
      </c>
      <c r="F873" s="265">
        <v>116.79600000000001</v>
      </c>
      <c r="G873" s="37"/>
      <c r="H873" s="43"/>
    </row>
    <row r="874" s="2" customFormat="1" ht="16.8" customHeight="1">
      <c r="A874" s="37"/>
      <c r="B874" s="43"/>
      <c r="C874" s="260" t="s">
        <v>628</v>
      </c>
      <c r="D874" s="261" t="s">
        <v>628</v>
      </c>
      <c r="E874" s="262" t="s">
        <v>19</v>
      </c>
      <c r="F874" s="263">
        <v>973.29999999999995</v>
      </c>
      <c r="G874" s="37"/>
      <c r="H874" s="43"/>
    </row>
    <row r="875" s="2" customFormat="1" ht="16.8" customHeight="1">
      <c r="A875" s="37"/>
      <c r="B875" s="43"/>
      <c r="C875" s="264" t="s">
        <v>628</v>
      </c>
      <c r="D875" s="264" t="s">
        <v>629</v>
      </c>
      <c r="E875" s="16" t="s">
        <v>19</v>
      </c>
      <c r="F875" s="265">
        <v>973.29999999999995</v>
      </c>
      <c r="G875" s="37"/>
      <c r="H875" s="43"/>
    </row>
    <row r="876" s="2" customFormat="1" ht="16.8" customHeight="1">
      <c r="A876" s="37"/>
      <c r="B876" s="43"/>
      <c r="C876" s="260" t="s">
        <v>639</v>
      </c>
      <c r="D876" s="261" t="s">
        <v>639</v>
      </c>
      <c r="E876" s="262" t="s">
        <v>19</v>
      </c>
      <c r="F876" s="263">
        <v>973.29999999999995</v>
      </c>
      <c r="G876" s="37"/>
      <c r="H876" s="43"/>
    </row>
    <row r="877" s="2" customFormat="1" ht="16.8" customHeight="1">
      <c r="A877" s="37"/>
      <c r="B877" s="43"/>
      <c r="C877" s="264" t="s">
        <v>639</v>
      </c>
      <c r="D877" s="264" t="s">
        <v>640</v>
      </c>
      <c r="E877" s="16" t="s">
        <v>19</v>
      </c>
      <c r="F877" s="265">
        <v>973.29999999999995</v>
      </c>
      <c r="G877" s="37"/>
      <c r="H877" s="43"/>
    </row>
    <row r="878" s="2" customFormat="1" ht="16.8" customHeight="1">
      <c r="A878" s="37"/>
      <c r="B878" s="43"/>
      <c r="C878" s="260" t="s">
        <v>1016</v>
      </c>
      <c r="D878" s="261" t="s">
        <v>1016</v>
      </c>
      <c r="E878" s="262" t="s">
        <v>19</v>
      </c>
      <c r="F878" s="263">
        <v>2</v>
      </c>
      <c r="G878" s="37"/>
      <c r="H878" s="43"/>
    </row>
    <row r="879" s="2" customFormat="1" ht="16.8" customHeight="1">
      <c r="A879" s="37"/>
      <c r="B879" s="43"/>
      <c r="C879" s="264" t="s">
        <v>1016</v>
      </c>
      <c r="D879" s="264" t="s">
        <v>1017</v>
      </c>
      <c r="E879" s="16" t="s">
        <v>19</v>
      </c>
      <c r="F879" s="265">
        <v>2</v>
      </c>
      <c r="G879" s="37"/>
      <c r="H879" s="43"/>
    </row>
    <row r="880" s="2" customFormat="1" ht="16.8" customHeight="1">
      <c r="A880" s="37"/>
      <c r="B880" s="43"/>
      <c r="C880" s="260" t="s">
        <v>453</v>
      </c>
      <c r="D880" s="261" t="s">
        <v>453</v>
      </c>
      <c r="E880" s="262" t="s">
        <v>19</v>
      </c>
      <c r="F880" s="263">
        <v>20</v>
      </c>
      <c r="G880" s="37"/>
      <c r="H880" s="43"/>
    </row>
    <row r="881" s="2" customFormat="1" ht="16.8" customHeight="1">
      <c r="A881" s="37"/>
      <c r="B881" s="43"/>
      <c r="C881" s="264" t="s">
        <v>453</v>
      </c>
      <c r="D881" s="264" t="s">
        <v>454</v>
      </c>
      <c r="E881" s="16" t="s">
        <v>19</v>
      </c>
      <c r="F881" s="265">
        <v>20</v>
      </c>
      <c r="G881" s="37"/>
      <c r="H881" s="43"/>
    </row>
    <row r="882" s="2" customFormat="1" ht="16.8" customHeight="1">
      <c r="A882" s="37"/>
      <c r="B882" s="43"/>
      <c r="C882" s="260" t="s">
        <v>115</v>
      </c>
      <c r="D882" s="261" t="s">
        <v>115</v>
      </c>
      <c r="E882" s="262" t="s">
        <v>19</v>
      </c>
      <c r="F882" s="263">
        <v>4.2050000000000001</v>
      </c>
      <c r="G882" s="37"/>
      <c r="H882" s="43"/>
    </row>
    <row r="883" s="2" customFormat="1" ht="16.8" customHeight="1">
      <c r="A883" s="37"/>
      <c r="B883" s="43"/>
      <c r="C883" s="264" t="s">
        <v>115</v>
      </c>
      <c r="D883" s="264" t="s">
        <v>688</v>
      </c>
      <c r="E883" s="16" t="s">
        <v>19</v>
      </c>
      <c r="F883" s="265">
        <v>4.2050000000000001</v>
      </c>
      <c r="G883" s="37"/>
      <c r="H883" s="43"/>
    </row>
    <row r="884" s="2" customFormat="1" ht="16.8" customHeight="1">
      <c r="A884" s="37"/>
      <c r="B884" s="43"/>
      <c r="C884" s="266" t="s">
        <v>1470</v>
      </c>
      <c r="D884" s="37"/>
      <c r="E884" s="37"/>
      <c r="F884" s="37"/>
      <c r="G884" s="37"/>
      <c r="H884" s="43"/>
    </row>
    <row r="885" s="2" customFormat="1" ht="16.8" customHeight="1">
      <c r="A885" s="37"/>
      <c r="B885" s="43"/>
      <c r="C885" s="264" t="s">
        <v>456</v>
      </c>
      <c r="D885" s="264" t="s">
        <v>457</v>
      </c>
      <c r="E885" s="16" t="s">
        <v>284</v>
      </c>
      <c r="F885" s="265">
        <v>4.415</v>
      </c>
      <c r="G885" s="37"/>
      <c r="H885" s="43"/>
    </row>
    <row r="886" s="2" customFormat="1" ht="16.8" customHeight="1">
      <c r="A886" s="37"/>
      <c r="B886" s="43"/>
      <c r="C886" s="260" t="s">
        <v>697</v>
      </c>
      <c r="D886" s="261" t="s">
        <v>697</v>
      </c>
      <c r="E886" s="262" t="s">
        <v>19</v>
      </c>
      <c r="F886" s="263">
        <v>1890.3399999999999</v>
      </c>
      <c r="G886" s="37"/>
      <c r="H886" s="43"/>
    </row>
    <row r="887" s="2" customFormat="1" ht="16.8" customHeight="1">
      <c r="A887" s="37"/>
      <c r="B887" s="43"/>
      <c r="C887" s="264" t="s">
        <v>697</v>
      </c>
      <c r="D887" s="264" t="s">
        <v>698</v>
      </c>
      <c r="E887" s="16" t="s">
        <v>19</v>
      </c>
      <c r="F887" s="265">
        <v>1890.3399999999999</v>
      </c>
      <c r="G887" s="37"/>
      <c r="H887" s="43"/>
    </row>
    <row r="888" s="2" customFormat="1" ht="16.8" customHeight="1">
      <c r="A888" s="37"/>
      <c r="B888" s="43"/>
      <c r="C888" s="260" t="s">
        <v>1108</v>
      </c>
      <c r="D888" s="261" t="s">
        <v>1108</v>
      </c>
      <c r="E888" s="262" t="s">
        <v>19</v>
      </c>
      <c r="F888" s="263">
        <v>37.429000000000002</v>
      </c>
      <c r="G888" s="37"/>
      <c r="H888" s="43"/>
    </row>
    <row r="889" s="2" customFormat="1" ht="16.8" customHeight="1">
      <c r="A889" s="37"/>
      <c r="B889" s="43"/>
      <c r="C889" s="264" t="s">
        <v>1108</v>
      </c>
      <c r="D889" s="264" t="s">
        <v>1109</v>
      </c>
      <c r="E889" s="16" t="s">
        <v>19</v>
      </c>
      <c r="F889" s="265">
        <v>37.429000000000002</v>
      </c>
      <c r="G889" s="37"/>
      <c r="H889" s="43"/>
    </row>
    <row r="890" s="2" customFormat="1" ht="16.8" customHeight="1">
      <c r="A890" s="37"/>
      <c r="B890" s="43"/>
      <c r="C890" s="260" t="s">
        <v>711</v>
      </c>
      <c r="D890" s="261" t="s">
        <v>711</v>
      </c>
      <c r="E890" s="262" t="s">
        <v>19</v>
      </c>
      <c r="F890" s="263">
        <v>748.10000000000002</v>
      </c>
      <c r="G890" s="37"/>
      <c r="H890" s="43"/>
    </row>
    <row r="891" s="2" customFormat="1" ht="16.8" customHeight="1">
      <c r="A891" s="37"/>
      <c r="B891" s="43"/>
      <c r="C891" s="264" t="s">
        <v>711</v>
      </c>
      <c r="D891" s="264" t="s">
        <v>712</v>
      </c>
      <c r="E891" s="16" t="s">
        <v>19</v>
      </c>
      <c r="F891" s="265">
        <v>748.10000000000002</v>
      </c>
      <c r="G891" s="37"/>
      <c r="H891" s="43"/>
    </row>
    <row r="892" s="2" customFormat="1" ht="16.8" customHeight="1">
      <c r="A892" s="37"/>
      <c r="B892" s="43"/>
      <c r="C892" s="260" t="s">
        <v>721</v>
      </c>
      <c r="D892" s="261" t="s">
        <v>721</v>
      </c>
      <c r="E892" s="262" t="s">
        <v>19</v>
      </c>
      <c r="F892" s="263">
        <v>864.70000000000005</v>
      </c>
      <c r="G892" s="37"/>
      <c r="H892" s="43"/>
    </row>
    <row r="893" s="2" customFormat="1" ht="16.8" customHeight="1">
      <c r="A893" s="37"/>
      <c r="B893" s="43"/>
      <c r="C893" s="264" t="s">
        <v>721</v>
      </c>
      <c r="D893" s="264" t="s">
        <v>722</v>
      </c>
      <c r="E893" s="16" t="s">
        <v>19</v>
      </c>
      <c r="F893" s="265">
        <v>864.70000000000005</v>
      </c>
      <c r="G893" s="37"/>
      <c r="H893" s="43"/>
    </row>
    <row r="894" s="2" customFormat="1" ht="16.8" customHeight="1">
      <c r="A894" s="37"/>
      <c r="B894" s="43"/>
      <c r="C894" s="260" t="s">
        <v>117</v>
      </c>
      <c r="D894" s="261" t="s">
        <v>117</v>
      </c>
      <c r="E894" s="262" t="s">
        <v>19</v>
      </c>
      <c r="F894" s="263">
        <v>7</v>
      </c>
      <c r="G894" s="37"/>
      <c r="H894" s="43"/>
    </row>
    <row r="895" s="2" customFormat="1" ht="16.8" customHeight="1">
      <c r="A895" s="37"/>
      <c r="B895" s="43"/>
      <c r="C895" s="264" t="s">
        <v>117</v>
      </c>
      <c r="D895" s="264" t="s">
        <v>208</v>
      </c>
      <c r="E895" s="16" t="s">
        <v>19</v>
      </c>
      <c r="F895" s="265">
        <v>7</v>
      </c>
      <c r="G895" s="37"/>
      <c r="H895" s="43"/>
    </row>
    <row r="896" s="2" customFormat="1" ht="16.8" customHeight="1">
      <c r="A896" s="37"/>
      <c r="B896" s="43"/>
      <c r="C896" s="260" t="s">
        <v>731</v>
      </c>
      <c r="D896" s="261" t="s">
        <v>731</v>
      </c>
      <c r="E896" s="262" t="s">
        <v>19</v>
      </c>
      <c r="F896" s="263">
        <v>1030.1400000000001</v>
      </c>
      <c r="G896" s="37"/>
      <c r="H896" s="43"/>
    </row>
    <row r="897" s="2" customFormat="1" ht="16.8" customHeight="1">
      <c r="A897" s="37"/>
      <c r="B897" s="43"/>
      <c r="C897" s="264" t="s">
        <v>731</v>
      </c>
      <c r="D897" s="264" t="s">
        <v>732</v>
      </c>
      <c r="E897" s="16" t="s">
        <v>19</v>
      </c>
      <c r="F897" s="265">
        <v>1030.1400000000001</v>
      </c>
      <c r="G897" s="37"/>
      <c r="H897" s="43"/>
    </row>
    <row r="898" s="2" customFormat="1" ht="16.8" customHeight="1">
      <c r="A898" s="37"/>
      <c r="B898" s="43"/>
      <c r="C898" s="260" t="s">
        <v>743</v>
      </c>
      <c r="D898" s="261" t="s">
        <v>743</v>
      </c>
      <c r="E898" s="262" t="s">
        <v>19</v>
      </c>
      <c r="F898" s="263">
        <v>1058.1400000000001</v>
      </c>
      <c r="G898" s="37"/>
      <c r="H898" s="43"/>
    </row>
    <row r="899" s="2" customFormat="1" ht="16.8" customHeight="1">
      <c r="A899" s="37"/>
      <c r="B899" s="43"/>
      <c r="C899" s="264" t="s">
        <v>743</v>
      </c>
      <c r="D899" s="264" t="s">
        <v>744</v>
      </c>
      <c r="E899" s="16" t="s">
        <v>19</v>
      </c>
      <c r="F899" s="265">
        <v>1058.1400000000001</v>
      </c>
      <c r="G899" s="37"/>
      <c r="H899" s="43"/>
    </row>
    <row r="900" s="2" customFormat="1" ht="16.8" customHeight="1">
      <c r="A900" s="37"/>
      <c r="B900" s="43"/>
      <c r="C900" s="260" t="s">
        <v>753</v>
      </c>
      <c r="D900" s="261" t="s">
        <v>753</v>
      </c>
      <c r="E900" s="262" t="s">
        <v>19</v>
      </c>
      <c r="F900" s="263">
        <v>890.13999999999999</v>
      </c>
      <c r="G900" s="37"/>
      <c r="H900" s="43"/>
    </row>
    <row r="901" s="2" customFormat="1" ht="16.8" customHeight="1">
      <c r="A901" s="37"/>
      <c r="B901" s="43"/>
      <c r="C901" s="264" t="s">
        <v>753</v>
      </c>
      <c r="D901" s="264" t="s">
        <v>754</v>
      </c>
      <c r="E901" s="16" t="s">
        <v>19</v>
      </c>
      <c r="F901" s="265">
        <v>890.13999999999999</v>
      </c>
      <c r="G901" s="37"/>
      <c r="H901" s="43"/>
    </row>
    <row r="902" s="2" customFormat="1" ht="16.8" customHeight="1">
      <c r="A902" s="37"/>
      <c r="B902" s="43"/>
      <c r="C902" s="260" t="s">
        <v>762</v>
      </c>
      <c r="D902" s="261" t="s">
        <v>762</v>
      </c>
      <c r="E902" s="262" t="s">
        <v>19</v>
      </c>
      <c r="F902" s="263">
        <v>266.5</v>
      </c>
      <c r="G902" s="37"/>
      <c r="H902" s="43"/>
    </row>
    <row r="903" s="2" customFormat="1" ht="16.8" customHeight="1">
      <c r="A903" s="37"/>
      <c r="B903" s="43"/>
      <c r="C903" s="264" t="s">
        <v>762</v>
      </c>
      <c r="D903" s="264" t="s">
        <v>763</v>
      </c>
      <c r="E903" s="16" t="s">
        <v>19</v>
      </c>
      <c r="F903" s="265">
        <v>266.5</v>
      </c>
      <c r="G903" s="37"/>
      <c r="H903" s="43"/>
    </row>
    <row r="904" s="2" customFormat="1" ht="16.8" customHeight="1">
      <c r="A904" s="37"/>
      <c r="B904" s="43"/>
      <c r="C904" s="260" t="s">
        <v>772</v>
      </c>
      <c r="D904" s="261" t="s">
        <v>772</v>
      </c>
      <c r="E904" s="262" t="s">
        <v>19</v>
      </c>
      <c r="F904" s="263">
        <v>513.04999999999995</v>
      </c>
      <c r="G904" s="37"/>
      <c r="H904" s="43"/>
    </row>
    <row r="905" s="2" customFormat="1" ht="16.8" customHeight="1">
      <c r="A905" s="37"/>
      <c r="B905" s="43"/>
      <c r="C905" s="264" t="s">
        <v>772</v>
      </c>
      <c r="D905" s="264" t="s">
        <v>773</v>
      </c>
      <c r="E905" s="16" t="s">
        <v>19</v>
      </c>
      <c r="F905" s="265">
        <v>513.04999999999995</v>
      </c>
      <c r="G905" s="37"/>
      <c r="H905" s="43"/>
    </row>
    <row r="906" s="2" customFormat="1" ht="16.8" customHeight="1">
      <c r="A906" s="37"/>
      <c r="B906" s="43"/>
      <c r="C906" s="260" t="s">
        <v>1135</v>
      </c>
      <c r="D906" s="261" t="s">
        <v>1135</v>
      </c>
      <c r="E906" s="262" t="s">
        <v>19</v>
      </c>
      <c r="F906" s="263">
        <v>266.5</v>
      </c>
      <c r="G906" s="37"/>
      <c r="H906" s="43"/>
    </row>
    <row r="907" s="2" customFormat="1" ht="16.8" customHeight="1">
      <c r="A907" s="37"/>
      <c r="B907" s="43"/>
      <c r="C907" s="264" t="s">
        <v>1135</v>
      </c>
      <c r="D907" s="264" t="s">
        <v>1136</v>
      </c>
      <c r="E907" s="16" t="s">
        <v>19</v>
      </c>
      <c r="F907" s="265">
        <v>266.5</v>
      </c>
      <c r="G907" s="37"/>
      <c r="H907" s="43"/>
    </row>
    <row r="908" s="2" customFormat="1" ht="16.8" customHeight="1">
      <c r="A908" s="37"/>
      <c r="B908" s="43"/>
      <c r="C908" s="260" t="s">
        <v>1141</v>
      </c>
      <c r="D908" s="261" t="s">
        <v>1141</v>
      </c>
      <c r="E908" s="262" t="s">
        <v>19</v>
      </c>
      <c r="F908" s="263">
        <v>748.10000000000002</v>
      </c>
      <c r="G908" s="37"/>
      <c r="H908" s="43"/>
    </row>
    <row r="909" s="2" customFormat="1" ht="16.8" customHeight="1">
      <c r="A909" s="37"/>
      <c r="B909" s="43"/>
      <c r="C909" s="264" t="s">
        <v>1141</v>
      </c>
      <c r="D909" s="264" t="s">
        <v>1142</v>
      </c>
      <c r="E909" s="16" t="s">
        <v>19</v>
      </c>
      <c r="F909" s="265">
        <v>748.10000000000002</v>
      </c>
      <c r="G909" s="37"/>
      <c r="H909" s="43"/>
    </row>
    <row r="910" s="2" customFormat="1" ht="16.8" customHeight="1">
      <c r="A910" s="37"/>
      <c r="B910" s="43"/>
      <c r="C910" s="260" t="s">
        <v>1147</v>
      </c>
      <c r="D910" s="261" t="s">
        <v>1147</v>
      </c>
      <c r="E910" s="262" t="s">
        <v>19</v>
      </c>
      <c r="F910" s="263">
        <v>890.13999999999999</v>
      </c>
      <c r="G910" s="37"/>
      <c r="H910" s="43"/>
    </row>
    <row r="911" s="2" customFormat="1" ht="16.8" customHeight="1">
      <c r="A911" s="37"/>
      <c r="B911" s="43"/>
      <c r="C911" s="264" t="s">
        <v>1147</v>
      </c>
      <c r="D911" s="264" t="s">
        <v>1148</v>
      </c>
      <c r="E911" s="16" t="s">
        <v>19</v>
      </c>
      <c r="F911" s="265">
        <v>890.13999999999999</v>
      </c>
      <c r="G911" s="37"/>
      <c r="H911" s="43"/>
    </row>
    <row r="912" s="2" customFormat="1" ht="16.8" customHeight="1">
      <c r="A912" s="37"/>
      <c r="B912" s="43"/>
      <c r="C912" s="260" t="s">
        <v>1153</v>
      </c>
      <c r="D912" s="261" t="s">
        <v>1153</v>
      </c>
      <c r="E912" s="262" t="s">
        <v>19</v>
      </c>
      <c r="F912" s="263">
        <v>890.13999999999999</v>
      </c>
      <c r="G912" s="37"/>
      <c r="H912" s="43"/>
    </row>
    <row r="913" s="2" customFormat="1" ht="16.8" customHeight="1">
      <c r="A913" s="37"/>
      <c r="B913" s="43"/>
      <c r="C913" s="264" t="s">
        <v>1153</v>
      </c>
      <c r="D913" s="264" t="s">
        <v>1154</v>
      </c>
      <c r="E913" s="16" t="s">
        <v>19</v>
      </c>
      <c r="F913" s="265">
        <v>890.13999999999999</v>
      </c>
      <c r="G913" s="37"/>
      <c r="H913" s="43"/>
    </row>
    <row r="914" s="2" customFormat="1" ht="16.8" customHeight="1">
      <c r="A914" s="37"/>
      <c r="B914" s="43"/>
      <c r="C914" s="260" t="s">
        <v>1159</v>
      </c>
      <c r="D914" s="261" t="s">
        <v>1159</v>
      </c>
      <c r="E914" s="262" t="s">
        <v>19</v>
      </c>
      <c r="F914" s="263">
        <v>890.13999999999999</v>
      </c>
      <c r="G914" s="37"/>
      <c r="H914" s="43"/>
    </row>
    <row r="915" s="2" customFormat="1" ht="16.8" customHeight="1">
      <c r="A915" s="37"/>
      <c r="B915" s="43"/>
      <c r="C915" s="264" t="s">
        <v>1159</v>
      </c>
      <c r="D915" s="264" t="s">
        <v>1160</v>
      </c>
      <c r="E915" s="16" t="s">
        <v>19</v>
      </c>
      <c r="F915" s="265">
        <v>890.13999999999999</v>
      </c>
      <c r="G915" s="37"/>
      <c r="H915" s="43"/>
    </row>
    <row r="916" s="2" customFormat="1" ht="16.8" customHeight="1">
      <c r="A916" s="37"/>
      <c r="B916" s="43"/>
      <c r="C916" s="260" t="s">
        <v>838</v>
      </c>
      <c r="D916" s="261" t="s">
        <v>838</v>
      </c>
      <c r="E916" s="262" t="s">
        <v>19</v>
      </c>
      <c r="F916" s="263">
        <v>4</v>
      </c>
      <c r="G916" s="37"/>
      <c r="H916" s="43"/>
    </row>
    <row r="917" s="2" customFormat="1" ht="16.8" customHeight="1">
      <c r="A917" s="37"/>
      <c r="B917" s="43"/>
      <c r="C917" s="264" t="s">
        <v>838</v>
      </c>
      <c r="D917" s="264" t="s">
        <v>839</v>
      </c>
      <c r="E917" s="16" t="s">
        <v>19</v>
      </c>
      <c r="F917" s="265">
        <v>4</v>
      </c>
      <c r="G917" s="37"/>
      <c r="H917" s="43"/>
    </row>
    <row r="918" s="2" customFormat="1" ht="16.8" customHeight="1">
      <c r="A918" s="37"/>
      <c r="B918" s="43"/>
      <c r="C918" s="260" t="s">
        <v>1168</v>
      </c>
      <c r="D918" s="261" t="s">
        <v>1168</v>
      </c>
      <c r="E918" s="262" t="s">
        <v>19</v>
      </c>
      <c r="F918" s="263">
        <v>3.5</v>
      </c>
      <c r="G918" s="37"/>
      <c r="H918" s="43"/>
    </row>
    <row r="919" s="2" customFormat="1" ht="16.8" customHeight="1">
      <c r="A919" s="37"/>
      <c r="B919" s="43"/>
      <c r="C919" s="264" t="s">
        <v>1168</v>
      </c>
      <c r="D919" s="264" t="s">
        <v>1169</v>
      </c>
      <c r="E919" s="16" t="s">
        <v>19</v>
      </c>
      <c r="F919" s="265">
        <v>3.5</v>
      </c>
      <c r="G919" s="37"/>
      <c r="H919" s="43"/>
    </row>
    <row r="920" s="2" customFormat="1" ht="16.8" customHeight="1">
      <c r="A920" s="37"/>
      <c r="B920" s="43"/>
      <c r="C920" s="260" t="s">
        <v>1177</v>
      </c>
      <c r="D920" s="261" t="s">
        <v>1177</v>
      </c>
      <c r="E920" s="262" t="s">
        <v>19</v>
      </c>
      <c r="F920" s="263">
        <v>20</v>
      </c>
      <c r="G920" s="37"/>
      <c r="H920" s="43"/>
    </row>
    <row r="921" s="2" customFormat="1" ht="16.8" customHeight="1">
      <c r="A921" s="37"/>
      <c r="B921" s="43"/>
      <c r="C921" s="264" t="s">
        <v>1177</v>
      </c>
      <c r="D921" s="264" t="s">
        <v>1178</v>
      </c>
      <c r="E921" s="16" t="s">
        <v>19</v>
      </c>
      <c r="F921" s="265">
        <v>20</v>
      </c>
      <c r="G921" s="37"/>
      <c r="H921" s="43"/>
    </row>
    <row r="922" s="2" customFormat="1" ht="16.8" customHeight="1">
      <c r="A922" s="37"/>
      <c r="B922" s="43"/>
      <c r="C922" s="260" t="s">
        <v>1191</v>
      </c>
      <c r="D922" s="261" t="s">
        <v>1191</v>
      </c>
      <c r="E922" s="262" t="s">
        <v>19</v>
      </c>
      <c r="F922" s="263">
        <v>21</v>
      </c>
      <c r="G922" s="37"/>
      <c r="H922" s="43"/>
    </row>
    <row r="923" s="2" customFormat="1" ht="16.8" customHeight="1">
      <c r="A923" s="37"/>
      <c r="B923" s="43"/>
      <c r="C923" s="264" t="s">
        <v>1191</v>
      </c>
      <c r="D923" s="264" t="s">
        <v>1192</v>
      </c>
      <c r="E923" s="16" t="s">
        <v>19</v>
      </c>
      <c r="F923" s="265">
        <v>21</v>
      </c>
      <c r="G923" s="37"/>
      <c r="H923" s="43"/>
    </row>
    <row r="924" s="2" customFormat="1" ht="16.8" customHeight="1">
      <c r="A924" s="37"/>
      <c r="B924" s="43"/>
      <c r="C924" s="260" t="s">
        <v>1199</v>
      </c>
      <c r="D924" s="261" t="s">
        <v>1199</v>
      </c>
      <c r="E924" s="262" t="s">
        <v>19</v>
      </c>
      <c r="F924" s="263">
        <v>2.1000000000000001</v>
      </c>
      <c r="G924" s="37"/>
      <c r="H924" s="43"/>
    </row>
    <row r="925" s="2" customFormat="1" ht="16.8" customHeight="1">
      <c r="A925" s="37"/>
      <c r="B925" s="43"/>
      <c r="C925" s="264" t="s">
        <v>1199</v>
      </c>
      <c r="D925" s="264" t="s">
        <v>1200</v>
      </c>
      <c r="E925" s="16" t="s">
        <v>19</v>
      </c>
      <c r="F925" s="265">
        <v>2.1000000000000001</v>
      </c>
      <c r="G925" s="37"/>
      <c r="H925" s="43"/>
    </row>
    <row r="926" s="2" customFormat="1" ht="16.8" customHeight="1">
      <c r="A926" s="37"/>
      <c r="B926" s="43"/>
      <c r="C926" s="260" t="s">
        <v>1209</v>
      </c>
      <c r="D926" s="261" t="s">
        <v>1209</v>
      </c>
      <c r="E926" s="262" t="s">
        <v>19</v>
      </c>
      <c r="F926" s="263">
        <v>42</v>
      </c>
      <c r="G926" s="37"/>
      <c r="H926" s="43"/>
    </row>
    <row r="927" s="2" customFormat="1" ht="16.8" customHeight="1">
      <c r="A927" s="37"/>
      <c r="B927" s="43"/>
      <c r="C927" s="264" t="s">
        <v>1209</v>
      </c>
      <c r="D927" s="264" t="s">
        <v>1210</v>
      </c>
      <c r="E927" s="16" t="s">
        <v>19</v>
      </c>
      <c r="F927" s="265">
        <v>42</v>
      </c>
      <c r="G927" s="37"/>
      <c r="H927" s="43"/>
    </row>
    <row r="928" s="2" customFormat="1" ht="16.8" customHeight="1">
      <c r="A928" s="37"/>
      <c r="B928" s="43"/>
      <c r="C928" s="260" t="s">
        <v>1215</v>
      </c>
      <c r="D928" s="261" t="s">
        <v>1215</v>
      </c>
      <c r="E928" s="262" t="s">
        <v>19</v>
      </c>
      <c r="F928" s="263">
        <v>16.600000000000001</v>
      </c>
      <c r="G928" s="37"/>
      <c r="H928" s="43"/>
    </row>
    <row r="929" s="2" customFormat="1" ht="16.8" customHeight="1">
      <c r="A929" s="37"/>
      <c r="B929" s="43"/>
      <c r="C929" s="264" t="s">
        <v>1215</v>
      </c>
      <c r="D929" s="264" t="s">
        <v>1216</v>
      </c>
      <c r="E929" s="16" t="s">
        <v>19</v>
      </c>
      <c r="F929" s="265">
        <v>16.600000000000001</v>
      </c>
      <c r="G929" s="37"/>
      <c r="H929" s="43"/>
    </row>
    <row r="930" s="2" customFormat="1" ht="16.8" customHeight="1">
      <c r="A930" s="37"/>
      <c r="B930" s="43"/>
      <c r="C930" s="260" t="s">
        <v>1225</v>
      </c>
      <c r="D930" s="261" t="s">
        <v>1225</v>
      </c>
      <c r="E930" s="262" t="s">
        <v>19</v>
      </c>
      <c r="F930" s="263">
        <v>12</v>
      </c>
      <c r="G930" s="37"/>
      <c r="H930" s="43"/>
    </row>
    <row r="931" s="2" customFormat="1" ht="16.8" customHeight="1">
      <c r="A931" s="37"/>
      <c r="B931" s="43"/>
      <c r="C931" s="264" t="s">
        <v>1225</v>
      </c>
      <c r="D931" s="264" t="s">
        <v>1226</v>
      </c>
      <c r="E931" s="16" t="s">
        <v>19</v>
      </c>
      <c r="F931" s="265">
        <v>12</v>
      </c>
      <c r="G931" s="37"/>
      <c r="H931" s="43"/>
    </row>
    <row r="932" s="2" customFormat="1" ht="16.8" customHeight="1">
      <c r="A932" s="37"/>
      <c r="B932" s="43"/>
      <c r="C932" s="260" t="s">
        <v>1233</v>
      </c>
      <c r="D932" s="261" t="s">
        <v>1233</v>
      </c>
      <c r="E932" s="262" t="s">
        <v>19</v>
      </c>
      <c r="F932" s="263">
        <v>24</v>
      </c>
      <c r="G932" s="37"/>
      <c r="H932" s="43"/>
    </row>
    <row r="933" s="2" customFormat="1" ht="16.8" customHeight="1">
      <c r="A933" s="37"/>
      <c r="B933" s="43"/>
      <c r="C933" s="264" t="s">
        <v>1233</v>
      </c>
      <c r="D933" s="264" t="s">
        <v>1234</v>
      </c>
      <c r="E933" s="16" t="s">
        <v>19</v>
      </c>
      <c r="F933" s="265">
        <v>24</v>
      </c>
      <c r="G933" s="37"/>
      <c r="H933" s="43"/>
    </row>
    <row r="934" s="2" customFormat="1" ht="16.8" customHeight="1">
      <c r="A934" s="37"/>
      <c r="B934" s="43"/>
      <c r="C934" s="260" t="s">
        <v>843</v>
      </c>
      <c r="D934" s="261" t="s">
        <v>843</v>
      </c>
      <c r="E934" s="262" t="s">
        <v>19</v>
      </c>
      <c r="F934" s="263">
        <v>757.94000000000005</v>
      </c>
      <c r="G934" s="37"/>
      <c r="H934" s="43"/>
    </row>
    <row r="935" s="2" customFormat="1" ht="16.8" customHeight="1">
      <c r="A935" s="37"/>
      <c r="B935" s="43"/>
      <c r="C935" s="264" t="s">
        <v>843</v>
      </c>
      <c r="D935" s="264" t="s">
        <v>844</v>
      </c>
      <c r="E935" s="16" t="s">
        <v>19</v>
      </c>
      <c r="F935" s="265">
        <v>757.94000000000005</v>
      </c>
      <c r="G935" s="37"/>
      <c r="H935" s="43"/>
    </row>
    <row r="936" s="2" customFormat="1" ht="16.8" customHeight="1">
      <c r="A936" s="37"/>
      <c r="B936" s="43"/>
      <c r="C936" s="260" t="s">
        <v>799</v>
      </c>
      <c r="D936" s="261" t="s">
        <v>799</v>
      </c>
      <c r="E936" s="262" t="s">
        <v>19</v>
      </c>
      <c r="F936" s="263">
        <v>18</v>
      </c>
      <c r="G936" s="37"/>
      <c r="H936" s="43"/>
    </row>
    <row r="937" s="2" customFormat="1" ht="16.8" customHeight="1">
      <c r="A937" s="37"/>
      <c r="B937" s="43"/>
      <c r="C937" s="264" t="s">
        <v>799</v>
      </c>
      <c r="D937" s="264" t="s">
        <v>1255</v>
      </c>
      <c r="E937" s="16" t="s">
        <v>19</v>
      </c>
      <c r="F937" s="265">
        <v>18</v>
      </c>
      <c r="G937" s="37"/>
      <c r="H937" s="43"/>
    </row>
    <row r="938" s="2" customFormat="1" ht="16.8" customHeight="1">
      <c r="A938" s="37"/>
      <c r="B938" s="43"/>
      <c r="C938" s="266" t="s">
        <v>1470</v>
      </c>
      <c r="D938" s="37"/>
      <c r="E938" s="37"/>
      <c r="F938" s="37"/>
      <c r="G938" s="37"/>
      <c r="H938" s="43"/>
    </row>
    <row r="939" s="2" customFormat="1" ht="16.8" customHeight="1">
      <c r="A939" s="37"/>
      <c r="B939" s="43"/>
      <c r="C939" s="264" t="s">
        <v>1248</v>
      </c>
      <c r="D939" s="264" t="s">
        <v>1249</v>
      </c>
      <c r="E939" s="16" t="s">
        <v>284</v>
      </c>
      <c r="F939" s="265">
        <v>39</v>
      </c>
      <c r="G939" s="37"/>
      <c r="H939" s="43"/>
    </row>
    <row r="940" s="2" customFormat="1" ht="16.8" customHeight="1">
      <c r="A940" s="37"/>
      <c r="B940" s="43"/>
      <c r="C940" s="260" t="s">
        <v>1262</v>
      </c>
      <c r="D940" s="261" t="s">
        <v>1262</v>
      </c>
      <c r="E940" s="262" t="s">
        <v>19</v>
      </c>
      <c r="F940" s="263">
        <v>0.080000000000000002</v>
      </c>
      <c r="G940" s="37"/>
      <c r="H940" s="43"/>
    </row>
    <row r="941" s="2" customFormat="1" ht="16.8" customHeight="1">
      <c r="A941" s="37"/>
      <c r="B941" s="43"/>
      <c r="C941" s="264" t="s">
        <v>1262</v>
      </c>
      <c r="D941" s="264" t="s">
        <v>1263</v>
      </c>
      <c r="E941" s="16" t="s">
        <v>19</v>
      </c>
      <c r="F941" s="265">
        <v>0.080000000000000002</v>
      </c>
      <c r="G941" s="37"/>
      <c r="H941" s="43"/>
    </row>
    <row r="942" s="2" customFormat="1" ht="16.8" customHeight="1">
      <c r="A942" s="37"/>
      <c r="B942" s="43"/>
      <c r="C942" s="260" t="s">
        <v>1271</v>
      </c>
      <c r="D942" s="261" t="s">
        <v>1271</v>
      </c>
      <c r="E942" s="262" t="s">
        <v>19</v>
      </c>
      <c r="F942" s="263">
        <v>0.080000000000000002</v>
      </c>
      <c r="G942" s="37"/>
      <c r="H942" s="43"/>
    </row>
    <row r="943" s="2" customFormat="1" ht="16.8" customHeight="1">
      <c r="A943" s="37"/>
      <c r="B943" s="43"/>
      <c r="C943" s="264" t="s">
        <v>1271</v>
      </c>
      <c r="D943" s="264" t="s">
        <v>1272</v>
      </c>
      <c r="E943" s="16" t="s">
        <v>19</v>
      </c>
      <c r="F943" s="265">
        <v>0.080000000000000002</v>
      </c>
      <c r="G943" s="37"/>
      <c r="H943" s="43"/>
    </row>
    <row r="944" s="2" customFormat="1" ht="16.8" customHeight="1">
      <c r="A944" s="37"/>
      <c r="B944" s="43"/>
      <c r="C944" s="260" t="s">
        <v>1276</v>
      </c>
      <c r="D944" s="261" t="s">
        <v>1276</v>
      </c>
      <c r="E944" s="262" t="s">
        <v>19</v>
      </c>
      <c r="F944" s="263">
        <v>0.080000000000000002</v>
      </c>
      <c r="G944" s="37"/>
      <c r="H944" s="43"/>
    </row>
    <row r="945" s="2" customFormat="1" ht="16.8" customHeight="1">
      <c r="A945" s="37"/>
      <c r="B945" s="43"/>
      <c r="C945" s="264" t="s">
        <v>1276</v>
      </c>
      <c r="D945" s="264" t="s">
        <v>1277</v>
      </c>
      <c r="E945" s="16" t="s">
        <v>19</v>
      </c>
      <c r="F945" s="265">
        <v>0.080000000000000002</v>
      </c>
      <c r="G945" s="37"/>
      <c r="H945" s="43"/>
    </row>
    <row r="946" s="2" customFormat="1" ht="16.8" customHeight="1">
      <c r="A946" s="37"/>
      <c r="B946" s="43"/>
      <c r="C946" s="260" t="s">
        <v>1282</v>
      </c>
      <c r="D946" s="261" t="s">
        <v>1282</v>
      </c>
      <c r="E946" s="262" t="s">
        <v>19</v>
      </c>
      <c r="F946" s="263">
        <v>1.3600000000000001</v>
      </c>
      <c r="G946" s="37"/>
      <c r="H946" s="43"/>
    </row>
    <row r="947" s="2" customFormat="1" ht="16.8" customHeight="1">
      <c r="A947" s="37"/>
      <c r="B947" s="43"/>
      <c r="C947" s="264" t="s">
        <v>1282</v>
      </c>
      <c r="D947" s="264" t="s">
        <v>1283</v>
      </c>
      <c r="E947" s="16" t="s">
        <v>19</v>
      </c>
      <c r="F947" s="265">
        <v>1.3600000000000001</v>
      </c>
      <c r="G947" s="37"/>
      <c r="H947" s="43"/>
    </row>
    <row r="948" s="2" customFormat="1" ht="16.8" customHeight="1">
      <c r="A948" s="37"/>
      <c r="B948" s="43"/>
      <c r="C948" s="260" t="s">
        <v>1035</v>
      </c>
      <c r="D948" s="261" t="s">
        <v>1035</v>
      </c>
      <c r="E948" s="262" t="s">
        <v>19</v>
      </c>
      <c r="F948" s="263">
        <v>17</v>
      </c>
      <c r="G948" s="37"/>
      <c r="H948" s="43"/>
    </row>
    <row r="949" s="2" customFormat="1" ht="16.8" customHeight="1">
      <c r="A949" s="37"/>
      <c r="B949" s="43"/>
      <c r="C949" s="264" t="s">
        <v>1035</v>
      </c>
      <c r="D949" s="264" t="s">
        <v>1036</v>
      </c>
      <c r="E949" s="16" t="s">
        <v>19</v>
      </c>
      <c r="F949" s="265">
        <v>17</v>
      </c>
      <c r="G949" s="37"/>
      <c r="H949" s="43"/>
    </row>
    <row r="950" s="2" customFormat="1" ht="16.8" customHeight="1">
      <c r="A950" s="37"/>
      <c r="B950" s="43"/>
      <c r="C950" s="260" t="s">
        <v>119</v>
      </c>
      <c r="D950" s="261" t="s">
        <v>119</v>
      </c>
      <c r="E950" s="262" t="s">
        <v>19</v>
      </c>
      <c r="F950" s="263">
        <v>136.18000000000001</v>
      </c>
      <c r="G950" s="37"/>
      <c r="H950" s="43"/>
    </row>
    <row r="951" s="2" customFormat="1" ht="16.8" customHeight="1">
      <c r="A951" s="37"/>
      <c r="B951" s="43"/>
      <c r="C951" s="264" t="s">
        <v>119</v>
      </c>
      <c r="D951" s="264" t="s">
        <v>851</v>
      </c>
      <c r="E951" s="16" t="s">
        <v>19</v>
      </c>
      <c r="F951" s="265">
        <v>136.18000000000001</v>
      </c>
      <c r="G951" s="37"/>
      <c r="H951" s="43"/>
    </row>
    <row r="952" s="2" customFormat="1" ht="16.8" customHeight="1">
      <c r="A952" s="37"/>
      <c r="B952" s="43"/>
      <c r="C952" s="260" t="s">
        <v>1044</v>
      </c>
      <c r="D952" s="261" t="s">
        <v>1044</v>
      </c>
      <c r="E952" s="262" t="s">
        <v>19</v>
      </c>
      <c r="F952" s="263">
        <v>40.799999999999997</v>
      </c>
      <c r="G952" s="37"/>
      <c r="H952" s="43"/>
    </row>
    <row r="953" s="2" customFormat="1" ht="16.8" customHeight="1">
      <c r="A953" s="37"/>
      <c r="B953" s="43"/>
      <c r="C953" s="264" t="s">
        <v>1044</v>
      </c>
      <c r="D953" s="264" t="s">
        <v>1045</v>
      </c>
      <c r="E953" s="16" t="s">
        <v>19</v>
      </c>
      <c r="F953" s="265">
        <v>40.799999999999997</v>
      </c>
      <c r="G953" s="37"/>
      <c r="H953" s="43"/>
    </row>
    <row r="954" s="2" customFormat="1" ht="16.8" customHeight="1">
      <c r="A954" s="37"/>
      <c r="B954" s="43"/>
      <c r="C954" s="260" t="s">
        <v>1052</v>
      </c>
      <c r="D954" s="261" t="s">
        <v>1052</v>
      </c>
      <c r="E954" s="262" t="s">
        <v>19</v>
      </c>
      <c r="F954" s="263">
        <v>40.799999999999997</v>
      </c>
      <c r="G954" s="37"/>
      <c r="H954" s="43"/>
    </row>
    <row r="955" s="2" customFormat="1" ht="16.8" customHeight="1">
      <c r="A955" s="37"/>
      <c r="B955" s="43"/>
      <c r="C955" s="264" t="s">
        <v>1052</v>
      </c>
      <c r="D955" s="264" t="s">
        <v>1053</v>
      </c>
      <c r="E955" s="16" t="s">
        <v>19</v>
      </c>
      <c r="F955" s="265">
        <v>40.799999999999997</v>
      </c>
      <c r="G955" s="37"/>
      <c r="H955" s="43"/>
    </row>
    <row r="956" s="2" customFormat="1" ht="16.8" customHeight="1">
      <c r="A956" s="37"/>
      <c r="B956" s="43"/>
      <c r="C956" s="260" t="s">
        <v>1061</v>
      </c>
      <c r="D956" s="261" t="s">
        <v>1061</v>
      </c>
      <c r="E956" s="262" t="s">
        <v>19</v>
      </c>
      <c r="F956" s="263">
        <v>17</v>
      </c>
      <c r="G956" s="37"/>
      <c r="H956" s="43"/>
    </row>
    <row r="957" s="2" customFormat="1" ht="16.8" customHeight="1">
      <c r="A957" s="37"/>
      <c r="B957" s="43"/>
      <c r="C957" s="264" t="s">
        <v>1061</v>
      </c>
      <c r="D957" s="264" t="s">
        <v>1062</v>
      </c>
      <c r="E957" s="16" t="s">
        <v>19</v>
      </c>
      <c r="F957" s="265">
        <v>17</v>
      </c>
      <c r="G957" s="37"/>
      <c r="H957" s="43"/>
    </row>
    <row r="958" s="2" customFormat="1" ht="16.8" customHeight="1">
      <c r="A958" s="37"/>
      <c r="B958" s="43"/>
      <c r="C958" s="260" t="s">
        <v>1068</v>
      </c>
      <c r="D958" s="261" t="s">
        <v>1068</v>
      </c>
      <c r="E958" s="262" t="s">
        <v>19</v>
      </c>
      <c r="F958" s="263">
        <v>30</v>
      </c>
      <c r="G958" s="37"/>
      <c r="H958" s="43"/>
    </row>
    <row r="959" s="2" customFormat="1" ht="16.8" customHeight="1">
      <c r="A959" s="37"/>
      <c r="B959" s="43"/>
      <c r="C959" s="264" t="s">
        <v>1068</v>
      </c>
      <c r="D959" s="264" t="s">
        <v>1069</v>
      </c>
      <c r="E959" s="16" t="s">
        <v>19</v>
      </c>
      <c r="F959" s="265">
        <v>30</v>
      </c>
      <c r="G959" s="37"/>
      <c r="H959" s="43"/>
    </row>
    <row r="960" s="2" customFormat="1" ht="16.8" customHeight="1">
      <c r="A960" s="37"/>
      <c r="B960" s="43"/>
      <c r="C960" s="260" t="s">
        <v>1077</v>
      </c>
      <c r="D960" s="261" t="s">
        <v>1077</v>
      </c>
      <c r="E960" s="262" t="s">
        <v>19</v>
      </c>
      <c r="F960" s="263">
        <v>15</v>
      </c>
      <c r="G960" s="37"/>
      <c r="H960" s="43"/>
    </row>
    <row r="961" s="2" customFormat="1" ht="16.8" customHeight="1">
      <c r="A961" s="37"/>
      <c r="B961" s="43"/>
      <c r="C961" s="264" t="s">
        <v>1077</v>
      </c>
      <c r="D961" s="264" t="s">
        <v>1078</v>
      </c>
      <c r="E961" s="16" t="s">
        <v>19</v>
      </c>
      <c r="F961" s="265">
        <v>15</v>
      </c>
      <c r="G961" s="37"/>
      <c r="H961" s="43"/>
    </row>
    <row r="962" s="2" customFormat="1" ht="16.8" customHeight="1">
      <c r="A962" s="37"/>
      <c r="B962" s="43"/>
      <c r="C962" s="260" t="s">
        <v>1088</v>
      </c>
      <c r="D962" s="261" t="s">
        <v>1088</v>
      </c>
      <c r="E962" s="262" t="s">
        <v>19</v>
      </c>
      <c r="F962" s="263">
        <v>17</v>
      </c>
      <c r="G962" s="37"/>
      <c r="H962" s="43"/>
    </row>
    <row r="963" s="2" customFormat="1" ht="16.8" customHeight="1">
      <c r="A963" s="37"/>
      <c r="B963" s="43"/>
      <c r="C963" s="264" t="s">
        <v>1088</v>
      </c>
      <c r="D963" s="264" t="s">
        <v>1089</v>
      </c>
      <c r="E963" s="16" t="s">
        <v>19</v>
      </c>
      <c r="F963" s="265">
        <v>17</v>
      </c>
      <c r="G963" s="37"/>
      <c r="H963" s="43"/>
    </row>
    <row r="964" s="2" customFormat="1" ht="16.8" customHeight="1">
      <c r="A964" s="37"/>
      <c r="B964" s="43"/>
      <c r="C964" s="260" t="s">
        <v>1094</v>
      </c>
      <c r="D964" s="261" t="s">
        <v>1094</v>
      </c>
      <c r="E964" s="262" t="s">
        <v>19</v>
      </c>
      <c r="F964" s="263">
        <v>33.659999999999997</v>
      </c>
      <c r="G964" s="37"/>
      <c r="H964" s="43"/>
    </row>
    <row r="965" s="2" customFormat="1" ht="16.8" customHeight="1">
      <c r="A965" s="37"/>
      <c r="B965" s="43"/>
      <c r="C965" s="264" t="s">
        <v>1094</v>
      </c>
      <c r="D965" s="264" t="s">
        <v>1095</v>
      </c>
      <c r="E965" s="16" t="s">
        <v>19</v>
      </c>
      <c r="F965" s="265">
        <v>33.659999999999997</v>
      </c>
      <c r="G965" s="37"/>
      <c r="H965" s="43"/>
    </row>
    <row r="966" s="2" customFormat="1" ht="16.8" customHeight="1">
      <c r="A966" s="37"/>
      <c r="B966" s="43"/>
      <c r="C966" s="260" t="s">
        <v>1100</v>
      </c>
      <c r="D966" s="261" t="s">
        <v>1100</v>
      </c>
      <c r="E966" s="262" t="s">
        <v>19</v>
      </c>
      <c r="F966" s="263">
        <v>12</v>
      </c>
      <c r="G966" s="37"/>
      <c r="H966" s="43"/>
    </row>
    <row r="967" s="2" customFormat="1" ht="16.8" customHeight="1">
      <c r="A967" s="37"/>
      <c r="B967" s="43"/>
      <c r="C967" s="264" t="s">
        <v>1100</v>
      </c>
      <c r="D967" s="264" t="s">
        <v>1101</v>
      </c>
      <c r="E967" s="16" t="s">
        <v>19</v>
      </c>
      <c r="F967" s="265">
        <v>12</v>
      </c>
      <c r="G967" s="37"/>
      <c r="H967" s="43"/>
    </row>
    <row r="968" s="2" customFormat="1" ht="16.8" customHeight="1">
      <c r="A968" s="37"/>
      <c r="B968" s="43"/>
      <c r="C968" s="260" t="s">
        <v>247</v>
      </c>
      <c r="D968" s="261" t="s">
        <v>247</v>
      </c>
      <c r="E968" s="262" t="s">
        <v>19</v>
      </c>
      <c r="F968" s="263">
        <v>783.72000000000003</v>
      </c>
      <c r="G968" s="37"/>
      <c r="H968" s="43"/>
    </row>
    <row r="969" s="2" customFormat="1" ht="16.8" customHeight="1">
      <c r="A969" s="37"/>
      <c r="B969" s="43"/>
      <c r="C969" s="264" t="s">
        <v>247</v>
      </c>
      <c r="D969" s="264" t="s">
        <v>248</v>
      </c>
      <c r="E969" s="16" t="s">
        <v>19</v>
      </c>
      <c r="F969" s="265">
        <v>783.72000000000003</v>
      </c>
      <c r="G969" s="37"/>
      <c r="H969" s="43"/>
    </row>
    <row r="970" s="2" customFormat="1" ht="16.8" customHeight="1">
      <c r="A970" s="37"/>
      <c r="B970" s="43"/>
      <c r="C970" s="260" t="s">
        <v>278</v>
      </c>
      <c r="D970" s="261" t="s">
        <v>278</v>
      </c>
      <c r="E970" s="262" t="s">
        <v>19</v>
      </c>
      <c r="F970" s="263">
        <v>513.79999999999995</v>
      </c>
      <c r="G970" s="37"/>
      <c r="H970" s="43"/>
    </row>
    <row r="971" s="2" customFormat="1" ht="16.8" customHeight="1">
      <c r="A971" s="37"/>
      <c r="B971" s="43"/>
      <c r="C971" s="264" t="s">
        <v>278</v>
      </c>
      <c r="D971" s="264" t="s">
        <v>279</v>
      </c>
      <c r="E971" s="16" t="s">
        <v>19</v>
      </c>
      <c r="F971" s="265">
        <v>513.79999999999995</v>
      </c>
      <c r="G971" s="37"/>
      <c r="H971" s="43"/>
    </row>
    <row r="972" s="2" customFormat="1" ht="16.8" customHeight="1">
      <c r="A972" s="37"/>
      <c r="B972" s="43"/>
      <c r="C972" s="260" t="s">
        <v>937</v>
      </c>
      <c r="D972" s="261" t="s">
        <v>937</v>
      </c>
      <c r="E972" s="262" t="s">
        <v>19</v>
      </c>
      <c r="F972" s="263">
        <v>424.92000000000002</v>
      </c>
      <c r="G972" s="37"/>
      <c r="H972" s="43"/>
    </row>
    <row r="973" s="2" customFormat="1" ht="16.8" customHeight="1">
      <c r="A973" s="37"/>
      <c r="B973" s="43"/>
      <c r="C973" s="264" t="s">
        <v>937</v>
      </c>
      <c r="D973" s="264" t="s">
        <v>938</v>
      </c>
      <c r="E973" s="16" t="s">
        <v>19</v>
      </c>
      <c r="F973" s="265">
        <v>424.92000000000002</v>
      </c>
      <c r="G973" s="37"/>
      <c r="H973" s="43"/>
    </row>
    <row r="974" s="2" customFormat="1" ht="16.8" customHeight="1">
      <c r="A974" s="37"/>
      <c r="B974" s="43"/>
      <c r="C974" s="260" t="s">
        <v>944</v>
      </c>
      <c r="D974" s="261" t="s">
        <v>944</v>
      </c>
      <c r="E974" s="262" t="s">
        <v>19</v>
      </c>
      <c r="F974" s="263">
        <v>533.17999999999995</v>
      </c>
      <c r="G974" s="37"/>
      <c r="H974" s="43"/>
    </row>
    <row r="975" s="2" customFormat="1" ht="16.8" customHeight="1">
      <c r="A975" s="37"/>
      <c r="B975" s="43"/>
      <c r="C975" s="264" t="s">
        <v>944</v>
      </c>
      <c r="D975" s="264" t="s">
        <v>945</v>
      </c>
      <c r="E975" s="16" t="s">
        <v>19</v>
      </c>
      <c r="F975" s="265">
        <v>533.17999999999995</v>
      </c>
      <c r="G975" s="37"/>
      <c r="H975" s="43"/>
    </row>
    <row r="976" s="2" customFormat="1" ht="16.8" customHeight="1">
      <c r="A976" s="37"/>
      <c r="B976" s="43"/>
      <c r="C976" s="260" t="s">
        <v>949</v>
      </c>
      <c r="D976" s="261" t="s">
        <v>949</v>
      </c>
      <c r="E976" s="262" t="s">
        <v>19</v>
      </c>
      <c r="F976" s="263">
        <v>715</v>
      </c>
      <c r="G976" s="37"/>
      <c r="H976" s="43"/>
    </row>
    <row r="977" s="2" customFormat="1" ht="16.8" customHeight="1">
      <c r="A977" s="37"/>
      <c r="B977" s="43"/>
      <c r="C977" s="264" t="s">
        <v>949</v>
      </c>
      <c r="D977" s="264" t="s">
        <v>950</v>
      </c>
      <c r="E977" s="16" t="s">
        <v>19</v>
      </c>
      <c r="F977" s="265">
        <v>715</v>
      </c>
      <c r="G977" s="37"/>
      <c r="H977" s="43"/>
    </row>
    <row r="978" s="2" customFormat="1" ht="16.8" customHeight="1">
      <c r="A978" s="37"/>
      <c r="B978" s="43"/>
      <c r="C978" s="260" t="s">
        <v>800</v>
      </c>
      <c r="D978" s="261" t="s">
        <v>800</v>
      </c>
      <c r="E978" s="262" t="s">
        <v>19</v>
      </c>
      <c r="F978" s="263">
        <v>424.92000000000002</v>
      </c>
      <c r="G978" s="37"/>
      <c r="H978" s="43"/>
    </row>
    <row r="979" s="2" customFormat="1" ht="16.8" customHeight="1">
      <c r="A979" s="37"/>
      <c r="B979" s="43"/>
      <c r="C979" s="264" t="s">
        <v>800</v>
      </c>
      <c r="D979" s="264" t="s">
        <v>956</v>
      </c>
      <c r="E979" s="16" t="s">
        <v>19</v>
      </c>
      <c r="F979" s="265">
        <v>424.92000000000002</v>
      </c>
      <c r="G979" s="37"/>
      <c r="H979" s="43"/>
    </row>
    <row r="980" s="2" customFormat="1" ht="16.8" customHeight="1">
      <c r="A980" s="37"/>
      <c r="B980" s="43"/>
      <c r="C980" s="260" t="s">
        <v>962</v>
      </c>
      <c r="D980" s="261" t="s">
        <v>962</v>
      </c>
      <c r="E980" s="262" t="s">
        <v>19</v>
      </c>
      <c r="F980" s="263">
        <v>763.25699999999995</v>
      </c>
      <c r="G980" s="37"/>
      <c r="H980" s="43"/>
    </row>
    <row r="981" s="2" customFormat="1" ht="16.8" customHeight="1">
      <c r="A981" s="37"/>
      <c r="B981" s="43"/>
      <c r="C981" s="264" t="s">
        <v>962</v>
      </c>
      <c r="D981" s="264" t="s">
        <v>963</v>
      </c>
      <c r="E981" s="16" t="s">
        <v>19</v>
      </c>
      <c r="F981" s="265">
        <v>763.25699999999995</v>
      </c>
      <c r="G981" s="37"/>
      <c r="H981" s="43"/>
    </row>
    <row r="982" s="2" customFormat="1" ht="16.8" customHeight="1">
      <c r="A982" s="37"/>
      <c r="B982" s="43"/>
      <c r="C982" s="260" t="s">
        <v>462</v>
      </c>
      <c r="D982" s="261" t="s">
        <v>462</v>
      </c>
      <c r="E982" s="262" t="s">
        <v>19</v>
      </c>
      <c r="F982" s="263">
        <v>4.415</v>
      </c>
      <c r="G982" s="37"/>
      <c r="H982" s="43"/>
    </row>
    <row r="983" s="2" customFormat="1" ht="16.8" customHeight="1">
      <c r="A983" s="37"/>
      <c r="B983" s="43"/>
      <c r="C983" s="264" t="s">
        <v>462</v>
      </c>
      <c r="D983" s="264" t="s">
        <v>1022</v>
      </c>
      <c r="E983" s="16" t="s">
        <v>19</v>
      </c>
      <c r="F983" s="265">
        <v>4.415</v>
      </c>
      <c r="G983" s="37"/>
      <c r="H983" s="43"/>
    </row>
    <row r="984" s="2" customFormat="1" ht="16.8" customHeight="1">
      <c r="A984" s="37"/>
      <c r="B984" s="43"/>
      <c r="C984" s="260" t="s">
        <v>1256</v>
      </c>
      <c r="D984" s="261" t="s">
        <v>1256</v>
      </c>
      <c r="E984" s="262" t="s">
        <v>19</v>
      </c>
      <c r="F984" s="263">
        <v>39</v>
      </c>
      <c r="G984" s="37"/>
      <c r="H984" s="43"/>
    </row>
    <row r="985" s="2" customFormat="1" ht="16.8" customHeight="1">
      <c r="A985" s="37"/>
      <c r="B985" s="43"/>
      <c r="C985" s="264" t="s">
        <v>1256</v>
      </c>
      <c r="D985" s="264" t="s">
        <v>1257</v>
      </c>
      <c r="E985" s="16" t="s">
        <v>19</v>
      </c>
      <c r="F985" s="265">
        <v>39</v>
      </c>
      <c r="G985" s="37"/>
      <c r="H985" s="43"/>
    </row>
    <row r="986" s="2" customFormat="1" ht="26.4" customHeight="1">
      <c r="A986" s="37"/>
      <c r="B986" s="43"/>
      <c r="C986" s="259" t="s">
        <v>1477</v>
      </c>
      <c r="D986" s="259" t="s">
        <v>89</v>
      </c>
      <c r="E986" s="37"/>
      <c r="F986" s="37"/>
      <c r="G986" s="37"/>
      <c r="H986" s="43"/>
    </row>
    <row r="987" s="2" customFormat="1" ht="16.8" customHeight="1">
      <c r="A987" s="37"/>
      <c r="B987" s="43"/>
      <c r="C987" s="260" t="s">
        <v>162</v>
      </c>
      <c r="D987" s="261" t="s">
        <v>162</v>
      </c>
      <c r="E987" s="262" t="s">
        <v>19</v>
      </c>
      <c r="F987" s="263">
        <v>500</v>
      </c>
      <c r="G987" s="37"/>
      <c r="H987" s="43"/>
    </row>
    <row r="988" s="2" customFormat="1" ht="16.8" customHeight="1">
      <c r="A988" s="37"/>
      <c r="B988" s="43"/>
      <c r="C988" s="264" t="s">
        <v>19</v>
      </c>
      <c r="D988" s="264" t="s">
        <v>575</v>
      </c>
      <c r="E988" s="16" t="s">
        <v>19</v>
      </c>
      <c r="F988" s="265">
        <v>0</v>
      </c>
      <c r="G988" s="37"/>
      <c r="H988" s="43"/>
    </row>
    <row r="989" s="2" customFormat="1" ht="16.8" customHeight="1">
      <c r="A989" s="37"/>
      <c r="B989" s="43"/>
      <c r="C989" s="264" t="s">
        <v>162</v>
      </c>
      <c r="D989" s="264" t="s">
        <v>1301</v>
      </c>
      <c r="E989" s="16" t="s">
        <v>19</v>
      </c>
      <c r="F989" s="265">
        <v>500</v>
      </c>
      <c r="G989" s="37"/>
      <c r="H989" s="43"/>
    </row>
    <row r="990" s="2" customFormat="1" ht="16.8" customHeight="1">
      <c r="A990" s="37"/>
      <c r="B990" s="43"/>
      <c r="C990" s="266" t="s">
        <v>1470</v>
      </c>
      <c r="D990" s="37"/>
      <c r="E990" s="37"/>
      <c r="F990" s="37"/>
      <c r="G990" s="37"/>
      <c r="H990" s="43"/>
    </row>
    <row r="991" s="2" customFormat="1" ht="16.8" customHeight="1">
      <c r="A991" s="37"/>
      <c r="B991" s="43"/>
      <c r="C991" s="264" t="s">
        <v>1296</v>
      </c>
      <c r="D991" s="264" t="s">
        <v>1297</v>
      </c>
      <c r="E991" s="16" t="s">
        <v>153</v>
      </c>
      <c r="F991" s="265">
        <v>500</v>
      </c>
      <c r="G991" s="37"/>
      <c r="H991" s="43"/>
    </row>
    <row r="992" s="2" customFormat="1" ht="16.8" customHeight="1">
      <c r="A992" s="37"/>
      <c r="B992" s="43"/>
      <c r="C992" s="260" t="s">
        <v>255</v>
      </c>
      <c r="D992" s="261" t="s">
        <v>255</v>
      </c>
      <c r="E992" s="262" t="s">
        <v>19</v>
      </c>
      <c r="F992" s="263">
        <v>250.095</v>
      </c>
      <c r="G992" s="37"/>
      <c r="H992" s="43"/>
    </row>
    <row r="993" s="2" customFormat="1" ht="16.8" customHeight="1">
      <c r="A993" s="37"/>
      <c r="B993" s="43"/>
      <c r="C993" s="264" t="s">
        <v>255</v>
      </c>
      <c r="D993" s="264" t="s">
        <v>1478</v>
      </c>
      <c r="E993" s="16" t="s">
        <v>19</v>
      </c>
      <c r="F993" s="265">
        <v>250.095</v>
      </c>
      <c r="G993" s="37"/>
      <c r="H993" s="43"/>
    </row>
    <row r="994" s="2" customFormat="1" ht="16.8" customHeight="1">
      <c r="A994" s="37"/>
      <c r="B994" s="43"/>
      <c r="C994" s="260" t="s">
        <v>265</v>
      </c>
      <c r="D994" s="261" t="s">
        <v>265</v>
      </c>
      <c r="E994" s="262" t="s">
        <v>19</v>
      </c>
      <c r="F994" s="263">
        <v>833.64999999999998</v>
      </c>
      <c r="G994" s="37"/>
      <c r="H994" s="43"/>
    </row>
    <row r="995" s="2" customFormat="1" ht="16.8" customHeight="1">
      <c r="A995" s="37"/>
      <c r="B995" s="43"/>
      <c r="C995" s="264" t="s">
        <v>265</v>
      </c>
      <c r="D995" s="264" t="s">
        <v>1479</v>
      </c>
      <c r="E995" s="16" t="s">
        <v>19</v>
      </c>
      <c r="F995" s="265">
        <v>833.64999999999998</v>
      </c>
      <c r="G995" s="37"/>
      <c r="H995" s="43"/>
    </row>
    <row r="996" s="2" customFormat="1" ht="16.8" customHeight="1">
      <c r="A996" s="37"/>
      <c r="B996" s="43"/>
      <c r="C996" s="260" t="s">
        <v>94</v>
      </c>
      <c r="D996" s="261" t="s">
        <v>94</v>
      </c>
      <c r="E996" s="262" t="s">
        <v>19</v>
      </c>
      <c r="F996" s="263">
        <v>94.319999999999993</v>
      </c>
      <c r="G996" s="37"/>
      <c r="H996" s="43"/>
    </row>
    <row r="997" s="2" customFormat="1" ht="16.8" customHeight="1">
      <c r="A997" s="37"/>
      <c r="B997" s="43"/>
      <c r="C997" s="264" t="s">
        <v>19</v>
      </c>
      <c r="D997" s="264" t="s">
        <v>575</v>
      </c>
      <c r="E997" s="16" t="s">
        <v>19</v>
      </c>
      <c r="F997" s="265">
        <v>0</v>
      </c>
      <c r="G997" s="37"/>
      <c r="H997" s="43"/>
    </row>
    <row r="998" s="2" customFormat="1" ht="16.8" customHeight="1">
      <c r="A998" s="37"/>
      <c r="B998" s="43"/>
      <c r="C998" s="264" t="s">
        <v>94</v>
      </c>
      <c r="D998" s="264" t="s">
        <v>1321</v>
      </c>
      <c r="E998" s="16" t="s">
        <v>19</v>
      </c>
      <c r="F998" s="265">
        <v>94.319999999999993</v>
      </c>
      <c r="G998" s="37"/>
      <c r="H998" s="43"/>
    </row>
    <row r="999" s="2" customFormat="1" ht="16.8" customHeight="1">
      <c r="A999" s="37"/>
      <c r="B999" s="43"/>
      <c r="C999" s="266" t="s">
        <v>1470</v>
      </c>
      <c r="D999" s="37"/>
      <c r="E999" s="37"/>
      <c r="F999" s="37"/>
      <c r="G999" s="37"/>
      <c r="H999" s="43"/>
    </row>
    <row r="1000" s="2" customFormat="1" ht="16.8" customHeight="1">
      <c r="A1000" s="37"/>
      <c r="B1000" s="43"/>
      <c r="C1000" s="264" t="s">
        <v>229</v>
      </c>
      <c r="D1000" s="264" t="s">
        <v>230</v>
      </c>
      <c r="E1000" s="16" t="s">
        <v>202</v>
      </c>
      <c r="F1000" s="265">
        <v>184.78</v>
      </c>
      <c r="G1000" s="37"/>
      <c r="H1000" s="43"/>
    </row>
    <row r="1001" s="2" customFormat="1" ht="16.8" customHeight="1">
      <c r="A1001" s="37"/>
      <c r="B1001" s="43"/>
      <c r="C1001" s="260" t="s">
        <v>97</v>
      </c>
      <c r="D1001" s="261" t="s">
        <v>97</v>
      </c>
      <c r="E1001" s="262" t="s">
        <v>19</v>
      </c>
      <c r="F1001" s="263">
        <v>3</v>
      </c>
      <c r="G1001" s="37"/>
      <c r="H1001" s="43"/>
    </row>
    <row r="1002" s="2" customFormat="1" ht="16.8" customHeight="1">
      <c r="A1002" s="37"/>
      <c r="B1002" s="43"/>
      <c r="C1002" s="264" t="s">
        <v>19</v>
      </c>
      <c r="D1002" s="264" t="s">
        <v>575</v>
      </c>
      <c r="E1002" s="16" t="s">
        <v>19</v>
      </c>
      <c r="F1002" s="265">
        <v>0</v>
      </c>
      <c r="G1002" s="37"/>
      <c r="H1002" s="43"/>
    </row>
    <row r="1003" s="2" customFormat="1" ht="16.8" customHeight="1">
      <c r="A1003" s="37"/>
      <c r="B1003" s="43"/>
      <c r="C1003" s="264" t="s">
        <v>97</v>
      </c>
      <c r="D1003" s="264" t="s">
        <v>1305</v>
      </c>
      <c r="E1003" s="16" t="s">
        <v>19</v>
      </c>
      <c r="F1003" s="265">
        <v>3</v>
      </c>
      <c r="G1003" s="37"/>
      <c r="H1003" s="43"/>
    </row>
    <row r="1004" s="2" customFormat="1" ht="16.8" customHeight="1">
      <c r="A1004" s="37"/>
      <c r="B1004" s="43"/>
      <c r="C1004" s="266" t="s">
        <v>1470</v>
      </c>
      <c r="D1004" s="37"/>
      <c r="E1004" s="37"/>
      <c r="F1004" s="37"/>
      <c r="G1004" s="37"/>
      <c r="H1004" s="43"/>
    </row>
    <row r="1005" s="2" customFormat="1" ht="16.8" customHeight="1">
      <c r="A1005" s="37"/>
      <c r="B1005" s="43"/>
      <c r="C1005" s="264" t="s">
        <v>872</v>
      </c>
      <c r="D1005" s="264" t="s">
        <v>873</v>
      </c>
      <c r="E1005" s="16" t="s">
        <v>484</v>
      </c>
      <c r="F1005" s="265">
        <v>3</v>
      </c>
      <c r="G1005" s="37"/>
      <c r="H1005" s="43"/>
    </row>
    <row r="1006" s="2" customFormat="1" ht="16.8" customHeight="1">
      <c r="A1006" s="37"/>
      <c r="B1006" s="43"/>
      <c r="C1006" s="260" t="s">
        <v>100</v>
      </c>
      <c r="D1006" s="261" t="s">
        <v>100</v>
      </c>
      <c r="E1006" s="262" t="s">
        <v>19</v>
      </c>
      <c r="F1006" s="263">
        <v>3</v>
      </c>
      <c r="G1006" s="37"/>
      <c r="H1006" s="43"/>
    </row>
    <row r="1007" s="2" customFormat="1" ht="16.8" customHeight="1">
      <c r="A1007" s="37"/>
      <c r="B1007" s="43"/>
      <c r="C1007" s="264" t="s">
        <v>19</v>
      </c>
      <c r="D1007" s="264" t="s">
        <v>575</v>
      </c>
      <c r="E1007" s="16" t="s">
        <v>19</v>
      </c>
      <c r="F1007" s="265">
        <v>0</v>
      </c>
      <c r="G1007" s="37"/>
      <c r="H1007" s="43"/>
    </row>
    <row r="1008" s="2" customFormat="1" ht="16.8" customHeight="1">
      <c r="A1008" s="37"/>
      <c r="B1008" s="43"/>
      <c r="C1008" s="264" t="s">
        <v>100</v>
      </c>
      <c r="D1008" s="264" t="s">
        <v>1307</v>
      </c>
      <c r="E1008" s="16" t="s">
        <v>19</v>
      </c>
      <c r="F1008" s="265">
        <v>3</v>
      </c>
      <c r="G1008" s="37"/>
      <c r="H1008" s="43"/>
    </row>
    <row r="1009" s="2" customFormat="1" ht="16.8" customHeight="1">
      <c r="A1009" s="37"/>
      <c r="B1009" s="43"/>
      <c r="C1009" s="266" t="s">
        <v>1470</v>
      </c>
      <c r="D1009" s="37"/>
      <c r="E1009" s="37"/>
      <c r="F1009" s="37"/>
      <c r="G1009" s="37"/>
      <c r="H1009" s="43"/>
    </row>
    <row r="1010" s="2" customFormat="1" ht="16.8" customHeight="1">
      <c r="A1010" s="37"/>
      <c r="B1010" s="43"/>
      <c r="C1010" s="264" t="s">
        <v>877</v>
      </c>
      <c r="D1010" s="264" t="s">
        <v>878</v>
      </c>
      <c r="E1010" s="16" t="s">
        <v>484</v>
      </c>
      <c r="F1010" s="265">
        <v>3</v>
      </c>
      <c r="G1010" s="37"/>
      <c r="H1010" s="43"/>
    </row>
    <row r="1011" s="2" customFormat="1" ht="16.8" customHeight="1">
      <c r="A1011" s="37"/>
      <c r="B1011" s="43"/>
      <c r="C1011" s="260" t="s">
        <v>304</v>
      </c>
      <c r="D1011" s="261" t="s">
        <v>304</v>
      </c>
      <c r="E1011" s="262" t="s">
        <v>19</v>
      </c>
      <c r="F1011" s="263">
        <v>3</v>
      </c>
      <c r="G1011" s="37"/>
      <c r="H1011" s="43"/>
    </row>
    <row r="1012" s="2" customFormat="1" ht="16.8" customHeight="1">
      <c r="A1012" s="37"/>
      <c r="B1012" s="43"/>
      <c r="C1012" s="264" t="s">
        <v>19</v>
      </c>
      <c r="D1012" s="264" t="s">
        <v>575</v>
      </c>
      <c r="E1012" s="16" t="s">
        <v>19</v>
      </c>
      <c r="F1012" s="265">
        <v>0</v>
      </c>
      <c r="G1012" s="37"/>
      <c r="H1012" s="43"/>
    </row>
    <row r="1013" s="2" customFormat="1" ht="16.8" customHeight="1">
      <c r="A1013" s="37"/>
      <c r="B1013" s="43"/>
      <c r="C1013" s="264" t="s">
        <v>304</v>
      </c>
      <c r="D1013" s="264" t="s">
        <v>1305</v>
      </c>
      <c r="E1013" s="16" t="s">
        <v>19</v>
      </c>
      <c r="F1013" s="265">
        <v>3</v>
      </c>
      <c r="G1013" s="37"/>
      <c r="H1013" s="43"/>
    </row>
    <row r="1014" s="2" customFormat="1" ht="16.8" customHeight="1">
      <c r="A1014" s="37"/>
      <c r="B1014" s="43"/>
      <c r="C1014" s="266" t="s">
        <v>1470</v>
      </c>
      <c r="D1014" s="37"/>
      <c r="E1014" s="37"/>
      <c r="F1014" s="37"/>
      <c r="G1014" s="37"/>
      <c r="H1014" s="43"/>
    </row>
    <row r="1015" s="2" customFormat="1" ht="16.8" customHeight="1">
      <c r="A1015" s="37"/>
      <c r="B1015" s="43"/>
      <c r="C1015" s="264" t="s">
        <v>882</v>
      </c>
      <c r="D1015" s="264" t="s">
        <v>883</v>
      </c>
      <c r="E1015" s="16" t="s">
        <v>484</v>
      </c>
      <c r="F1015" s="265">
        <v>3</v>
      </c>
      <c r="G1015" s="37"/>
      <c r="H1015" s="43"/>
    </row>
    <row r="1016" s="2" customFormat="1" ht="16.8" customHeight="1">
      <c r="A1016" s="37"/>
      <c r="B1016" s="43"/>
      <c r="C1016" s="260" t="s">
        <v>316</v>
      </c>
      <c r="D1016" s="261" t="s">
        <v>316</v>
      </c>
      <c r="E1016" s="262" t="s">
        <v>19</v>
      </c>
      <c r="F1016" s="263">
        <v>3</v>
      </c>
      <c r="G1016" s="37"/>
      <c r="H1016" s="43"/>
    </row>
    <row r="1017" s="2" customFormat="1" ht="16.8" customHeight="1">
      <c r="A1017" s="37"/>
      <c r="B1017" s="43"/>
      <c r="C1017" s="264" t="s">
        <v>19</v>
      </c>
      <c r="D1017" s="264" t="s">
        <v>575</v>
      </c>
      <c r="E1017" s="16" t="s">
        <v>19</v>
      </c>
      <c r="F1017" s="265">
        <v>0</v>
      </c>
      <c r="G1017" s="37"/>
      <c r="H1017" s="43"/>
    </row>
    <row r="1018" s="2" customFormat="1" ht="16.8" customHeight="1">
      <c r="A1018" s="37"/>
      <c r="B1018" s="43"/>
      <c r="C1018" s="264" t="s">
        <v>316</v>
      </c>
      <c r="D1018" s="264" t="s">
        <v>1307</v>
      </c>
      <c r="E1018" s="16" t="s">
        <v>19</v>
      </c>
      <c r="F1018" s="265">
        <v>3</v>
      </c>
      <c r="G1018" s="37"/>
      <c r="H1018" s="43"/>
    </row>
    <row r="1019" s="2" customFormat="1" ht="16.8" customHeight="1">
      <c r="A1019" s="37"/>
      <c r="B1019" s="43"/>
      <c r="C1019" s="266" t="s">
        <v>1470</v>
      </c>
      <c r="D1019" s="37"/>
      <c r="E1019" s="37"/>
      <c r="F1019" s="37"/>
      <c r="G1019" s="37"/>
      <c r="H1019" s="43"/>
    </row>
    <row r="1020" s="2" customFormat="1" ht="16.8" customHeight="1">
      <c r="A1020" s="37"/>
      <c r="B1020" s="43"/>
      <c r="C1020" s="264" t="s">
        <v>887</v>
      </c>
      <c r="D1020" s="264" t="s">
        <v>888</v>
      </c>
      <c r="E1020" s="16" t="s">
        <v>484</v>
      </c>
      <c r="F1020" s="265">
        <v>3</v>
      </c>
      <c r="G1020" s="37"/>
      <c r="H1020" s="43"/>
    </row>
    <row r="1021" s="2" customFormat="1" ht="16.8" customHeight="1">
      <c r="A1021" s="37"/>
      <c r="B1021" s="43"/>
      <c r="C1021" s="260" t="s">
        <v>340</v>
      </c>
      <c r="D1021" s="261" t="s">
        <v>340</v>
      </c>
      <c r="E1021" s="262" t="s">
        <v>19</v>
      </c>
      <c r="F1021" s="263">
        <v>3</v>
      </c>
      <c r="G1021" s="37"/>
      <c r="H1021" s="43"/>
    </row>
    <row r="1022" s="2" customFormat="1" ht="16.8" customHeight="1">
      <c r="A1022" s="37"/>
      <c r="B1022" s="43"/>
      <c r="C1022" s="264" t="s">
        <v>19</v>
      </c>
      <c r="D1022" s="264" t="s">
        <v>575</v>
      </c>
      <c r="E1022" s="16" t="s">
        <v>19</v>
      </c>
      <c r="F1022" s="265">
        <v>0</v>
      </c>
      <c r="G1022" s="37"/>
      <c r="H1022" s="43"/>
    </row>
    <row r="1023" s="2" customFormat="1" ht="16.8" customHeight="1">
      <c r="A1023" s="37"/>
      <c r="B1023" s="43"/>
      <c r="C1023" s="264" t="s">
        <v>340</v>
      </c>
      <c r="D1023" s="264" t="s">
        <v>1305</v>
      </c>
      <c r="E1023" s="16" t="s">
        <v>19</v>
      </c>
      <c r="F1023" s="265">
        <v>3</v>
      </c>
      <c r="G1023" s="37"/>
      <c r="H1023" s="43"/>
    </row>
    <row r="1024" s="2" customFormat="1" ht="16.8" customHeight="1">
      <c r="A1024" s="37"/>
      <c r="B1024" s="43"/>
      <c r="C1024" s="266" t="s">
        <v>1470</v>
      </c>
      <c r="D1024" s="37"/>
      <c r="E1024" s="37"/>
      <c r="F1024" s="37"/>
      <c r="G1024" s="37"/>
      <c r="H1024" s="43"/>
    </row>
    <row r="1025" s="2" customFormat="1" ht="16.8" customHeight="1">
      <c r="A1025" s="37"/>
      <c r="B1025" s="43"/>
      <c r="C1025" s="264" t="s">
        <v>892</v>
      </c>
      <c r="D1025" s="264" t="s">
        <v>893</v>
      </c>
      <c r="E1025" s="16" t="s">
        <v>484</v>
      </c>
      <c r="F1025" s="265">
        <v>3</v>
      </c>
      <c r="G1025" s="37"/>
      <c r="H1025" s="43"/>
    </row>
    <row r="1026" s="2" customFormat="1" ht="16.8" customHeight="1">
      <c r="A1026" s="37"/>
      <c r="B1026" s="43"/>
      <c r="C1026" s="260" t="s">
        <v>349</v>
      </c>
      <c r="D1026" s="261" t="s">
        <v>349</v>
      </c>
      <c r="E1026" s="262" t="s">
        <v>19</v>
      </c>
      <c r="F1026" s="263">
        <v>3</v>
      </c>
      <c r="G1026" s="37"/>
      <c r="H1026" s="43"/>
    </row>
    <row r="1027" s="2" customFormat="1" ht="16.8" customHeight="1">
      <c r="A1027" s="37"/>
      <c r="B1027" s="43"/>
      <c r="C1027" s="264" t="s">
        <v>19</v>
      </c>
      <c r="D1027" s="264" t="s">
        <v>575</v>
      </c>
      <c r="E1027" s="16" t="s">
        <v>19</v>
      </c>
      <c r="F1027" s="265">
        <v>0</v>
      </c>
      <c r="G1027" s="37"/>
      <c r="H1027" s="43"/>
    </row>
    <row r="1028" s="2" customFormat="1" ht="16.8" customHeight="1">
      <c r="A1028" s="37"/>
      <c r="B1028" s="43"/>
      <c r="C1028" s="264" t="s">
        <v>349</v>
      </c>
      <c r="D1028" s="264" t="s">
        <v>1307</v>
      </c>
      <c r="E1028" s="16" t="s">
        <v>19</v>
      </c>
      <c r="F1028" s="265">
        <v>3</v>
      </c>
      <c r="G1028" s="37"/>
      <c r="H1028" s="43"/>
    </row>
    <row r="1029" s="2" customFormat="1" ht="16.8" customHeight="1">
      <c r="A1029" s="37"/>
      <c r="B1029" s="43"/>
      <c r="C1029" s="266" t="s">
        <v>1470</v>
      </c>
      <c r="D1029" s="37"/>
      <c r="E1029" s="37"/>
      <c r="F1029" s="37"/>
      <c r="G1029" s="37"/>
      <c r="H1029" s="43"/>
    </row>
    <row r="1030" s="2" customFormat="1" ht="16.8" customHeight="1">
      <c r="A1030" s="37"/>
      <c r="B1030" s="43"/>
      <c r="C1030" s="264" t="s">
        <v>897</v>
      </c>
      <c r="D1030" s="264" t="s">
        <v>898</v>
      </c>
      <c r="E1030" s="16" t="s">
        <v>484</v>
      </c>
      <c r="F1030" s="265">
        <v>3</v>
      </c>
      <c r="G1030" s="37"/>
      <c r="H1030" s="43"/>
    </row>
    <row r="1031" s="2" customFormat="1" ht="16.8" customHeight="1">
      <c r="A1031" s="37"/>
      <c r="B1031" s="43"/>
      <c r="C1031" s="260" t="s">
        <v>359</v>
      </c>
      <c r="D1031" s="261" t="s">
        <v>359</v>
      </c>
      <c r="E1031" s="262" t="s">
        <v>19</v>
      </c>
      <c r="F1031" s="263">
        <v>9</v>
      </c>
      <c r="G1031" s="37"/>
      <c r="H1031" s="43"/>
    </row>
    <row r="1032" s="2" customFormat="1" ht="16.8" customHeight="1">
      <c r="A1032" s="37"/>
      <c r="B1032" s="43"/>
      <c r="C1032" s="264" t="s">
        <v>19</v>
      </c>
      <c r="D1032" s="264" t="s">
        <v>575</v>
      </c>
      <c r="E1032" s="16" t="s">
        <v>19</v>
      </c>
      <c r="F1032" s="265">
        <v>0</v>
      </c>
      <c r="G1032" s="37"/>
      <c r="H1032" s="43"/>
    </row>
    <row r="1033" s="2" customFormat="1" ht="16.8" customHeight="1">
      <c r="A1033" s="37"/>
      <c r="B1033" s="43"/>
      <c r="C1033" s="264" t="s">
        <v>359</v>
      </c>
      <c r="D1033" s="264" t="s">
        <v>1330</v>
      </c>
      <c r="E1033" s="16" t="s">
        <v>19</v>
      </c>
      <c r="F1033" s="265">
        <v>9</v>
      </c>
      <c r="G1033" s="37"/>
      <c r="H1033" s="43"/>
    </row>
    <row r="1034" s="2" customFormat="1" ht="16.8" customHeight="1">
      <c r="A1034" s="37"/>
      <c r="B1034" s="43"/>
      <c r="C1034" s="266" t="s">
        <v>1470</v>
      </c>
      <c r="D1034" s="37"/>
      <c r="E1034" s="37"/>
      <c r="F1034" s="37"/>
      <c r="G1034" s="37"/>
      <c r="H1034" s="43"/>
    </row>
    <row r="1035" s="2" customFormat="1" ht="16.8" customHeight="1">
      <c r="A1035" s="37"/>
      <c r="B1035" s="43"/>
      <c r="C1035" s="264" t="s">
        <v>902</v>
      </c>
      <c r="D1035" s="264" t="s">
        <v>903</v>
      </c>
      <c r="E1035" s="16" t="s">
        <v>484</v>
      </c>
      <c r="F1035" s="265">
        <v>9</v>
      </c>
      <c r="G1035" s="37"/>
      <c r="H1035" s="43"/>
    </row>
    <row r="1036" s="2" customFormat="1" ht="16.8" customHeight="1">
      <c r="A1036" s="37"/>
      <c r="B1036" s="43"/>
      <c r="C1036" s="260" t="s">
        <v>171</v>
      </c>
      <c r="D1036" s="261" t="s">
        <v>171</v>
      </c>
      <c r="E1036" s="262" t="s">
        <v>19</v>
      </c>
      <c r="F1036" s="263">
        <v>500</v>
      </c>
      <c r="G1036" s="37"/>
      <c r="H1036" s="43"/>
    </row>
    <row r="1037" s="2" customFormat="1" ht="16.8" customHeight="1">
      <c r="A1037" s="37"/>
      <c r="B1037" s="43"/>
      <c r="C1037" s="264" t="s">
        <v>19</v>
      </c>
      <c r="D1037" s="264" t="s">
        <v>575</v>
      </c>
      <c r="E1037" s="16" t="s">
        <v>19</v>
      </c>
      <c r="F1037" s="265">
        <v>0</v>
      </c>
      <c r="G1037" s="37"/>
      <c r="H1037" s="43"/>
    </row>
    <row r="1038" s="2" customFormat="1" ht="16.8" customHeight="1">
      <c r="A1038" s="37"/>
      <c r="B1038" s="43"/>
      <c r="C1038" s="264" t="s">
        <v>171</v>
      </c>
      <c r="D1038" s="264" t="s">
        <v>1303</v>
      </c>
      <c r="E1038" s="16" t="s">
        <v>19</v>
      </c>
      <c r="F1038" s="265">
        <v>500</v>
      </c>
      <c r="G1038" s="37"/>
      <c r="H1038" s="43"/>
    </row>
    <row r="1039" s="2" customFormat="1" ht="16.8" customHeight="1">
      <c r="A1039" s="37"/>
      <c r="B1039" s="43"/>
      <c r="C1039" s="266" t="s">
        <v>1470</v>
      </c>
      <c r="D1039" s="37"/>
      <c r="E1039" s="37"/>
      <c r="F1039" s="37"/>
      <c r="G1039" s="37"/>
      <c r="H1039" s="43"/>
    </row>
    <row r="1040" s="2" customFormat="1" ht="16.8" customHeight="1">
      <c r="A1040" s="37"/>
      <c r="B1040" s="43"/>
      <c r="C1040" s="264" t="s">
        <v>166</v>
      </c>
      <c r="D1040" s="264" t="s">
        <v>167</v>
      </c>
      <c r="E1040" s="16" t="s">
        <v>153</v>
      </c>
      <c r="F1040" s="265">
        <v>500</v>
      </c>
      <c r="G1040" s="37"/>
      <c r="H1040" s="43"/>
    </row>
    <row r="1041" s="2" customFormat="1" ht="16.8" customHeight="1">
      <c r="A1041" s="37"/>
      <c r="B1041" s="43"/>
      <c r="C1041" s="260" t="s">
        <v>369</v>
      </c>
      <c r="D1041" s="261" t="s">
        <v>369</v>
      </c>
      <c r="E1041" s="262" t="s">
        <v>19</v>
      </c>
      <c r="F1041" s="263">
        <v>9</v>
      </c>
      <c r="G1041" s="37"/>
      <c r="H1041" s="43"/>
    </row>
    <row r="1042" s="2" customFormat="1" ht="16.8" customHeight="1">
      <c r="A1042" s="37"/>
      <c r="B1042" s="43"/>
      <c r="C1042" s="264" t="s">
        <v>19</v>
      </c>
      <c r="D1042" s="264" t="s">
        <v>575</v>
      </c>
      <c r="E1042" s="16" t="s">
        <v>19</v>
      </c>
      <c r="F1042" s="265">
        <v>0</v>
      </c>
      <c r="G1042" s="37"/>
      <c r="H1042" s="43"/>
    </row>
    <row r="1043" s="2" customFormat="1" ht="16.8" customHeight="1">
      <c r="A1043" s="37"/>
      <c r="B1043" s="43"/>
      <c r="C1043" s="264" t="s">
        <v>369</v>
      </c>
      <c r="D1043" s="264" t="s">
        <v>1332</v>
      </c>
      <c r="E1043" s="16" t="s">
        <v>19</v>
      </c>
      <c r="F1043" s="265">
        <v>9</v>
      </c>
      <c r="G1043" s="37"/>
      <c r="H1043" s="43"/>
    </row>
    <row r="1044" s="2" customFormat="1" ht="16.8" customHeight="1">
      <c r="A1044" s="37"/>
      <c r="B1044" s="43"/>
      <c r="C1044" s="266" t="s">
        <v>1470</v>
      </c>
      <c r="D1044" s="37"/>
      <c r="E1044" s="37"/>
      <c r="F1044" s="37"/>
      <c r="G1044" s="37"/>
      <c r="H1044" s="43"/>
    </row>
    <row r="1045" s="2" customFormat="1" ht="16.8" customHeight="1">
      <c r="A1045" s="37"/>
      <c r="B1045" s="43"/>
      <c r="C1045" s="264" t="s">
        <v>908</v>
      </c>
      <c r="D1045" s="264" t="s">
        <v>909</v>
      </c>
      <c r="E1045" s="16" t="s">
        <v>484</v>
      </c>
      <c r="F1045" s="265">
        <v>9</v>
      </c>
      <c r="G1045" s="37"/>
      <c r="H1045" s="43"/>
    </row>
    <row r="1046" s="2" customFormat="1" ht="16.8" customHeight="1">
      <c r="A1046" s="37"/>
      <c r="B1046" s="43"/>
      <c r="C1046" s="260" t="s">
        <v>379</v>
      </c>
      <c r="D1046" s="261" t="s">
        <v>379</v>
      </c>
      <c r="E1046" s="262" t="s">
        <v>19</v>
      </c>
      <c r="F1046" s="263">
        <v>9</v>
      </c>
      <c r="G1046" s="37"/>
      <c r="H1046" s="43"/>
    </row>
    <row r="1047" s="2" customFormat="1" ht="16.8" customHeight="1">
      <c r="A1047" s="37"/>
      <c r="B1047" s="43"/>
      <c r="C1047" s="264" t="s">
        <v>19</v>
      </c>
      <c r="D1047" s="264" t="s">
        <v>575</v>
      </c>
      <c r="E1047" s="16" t="s">
        <v>19</v>
      </c>
      <c r="F1047" s="265">
        <v>0</v>
      </c>
      <c r="G1047" s="37"/>
      <c r="H1047" s="43"/>
    </row>
    <row r="1048" s="2" customFormat="1" ht="16.8" customHeight="1">
      <c r="A1048" s="37"/>
      <c r="B1048" s="43"/>
      <c r="C1048" s="264" t="s">
        <v>379</v>
      </c>
      <c r="D1048" s="264" t="s">
        <v>1330</v>
      </c>
      <c r="E1048" s="16" t="s">
        <v>19</v>
      </c>
      <c r="F1048" s="265">
        <v>9</v>
      </c>
      <c r="G1048" s="37"/>
      <c r="H1048" s="43"/>
    </row>
    <row r="1049" s="2" customFormat="1" ht="16.8" customHeight="1">
      <c r="A1049" s="37"/>
      <c r="B1049" s="43"/>
      <c r="C1049" s="266" t="s">
        <v>1470</v>
      </c>
      <c r="D1049" s="37"/>
      <c r="E1049" s="37"/>
      <c r="F1049" s="37"/>
      <c r="G1049" s="37"/>
      <c r="H1049" s="43"/>
    </row>
    <row r="1050" s="2" customFormat="1" ht="16.8" customHeight="1">
      <c r="A1050" s="37"/>
      <c r="B1050" s="43"/>
      <c r="C1050" s="264" t="s">
        <v>914</v>
      </c>
      <c r="D1050" s="264" t="s">
        <v>915</v>
      </c>
      <c r="E1050" s="16" t="s">
        <v>484</v>
      </c>
      <c r="F1050" s="265">
        <v>9</v>
      </c>
      <c r="G1050" s="37"/>
      <c r="H1050" s="43"/>
    </row>
    <row r="1051" s="2" customFormat="1" ht="16.8" customHeight="1">
      <c r="A1051" s="37"/>
      <c r="B1051" s="43"/>
      <c r="C1051" s="260" t="s">
        <v>389</v>
      </c>
      <c r="D1051" s="261" t="s">
        <v>389</v>
      </c>
      <c r="E1051" s="262" t="s">
        <v>19</v>
      </c>
      <c r="F1051" s="263">
        <v>9</v>
      </c>
      <c r="G1051" s="37"/>
      <c r="H1051" s="43"/>
    </row>
    <row r="1052" s="2" customFormat="1" ht="16.8" customHeight="1">
      <c r="A1052" s="37"/>
      <c r="B1052" s="43"/>
      <c r="C1052" s="264" t="s">
        <v>19</v>
      </c>
      <c r="D1052" s="264" t="s">
        <v>575</v>
      </c>
      <c r="E1052" s="16" t="s">
        <v>19</v>
      </c>
      <c r="F1052" s="265">
        <v>0</v>
      </c>
      <c r="G1052" s="37"/>
      <c r="H1052" s="43"/>
    </row>
    <row r="1053" s="2" customFormat="1" ht="16.8" customHeight="1">
      <c r="A1053" s="37"/>
      <c r="B1053" s="43"/>
      <c r="C1053" s="264" t="s">
        <v>389</v>
      </c>
      <c r="D1053" s="264" t="s">
        <v>1332</v>
      </c>
      <c r="E1053" s="16" t="s">
        <v>19</v>
      </c>
      <c r="F1053" s="265">
        <v>9</v>
      </c>
      <c r="G1053" s="37"/>
      <c r="H1053" s="43"/>
    </row>
    <row r="1054" s="2" customFormat="1" ht="16.8" customHeight="1">
      <c r="A1054" s="37"/>
      <c r="B1054" s="43"/>
      <c r="C1054" s="266" t="s">
        <v>1470</v>
      </c>
      <c r="D1054" s="37"/>
      <c r="E1054" s="37"/>
      <c r="F1054" s="37"/>
      <c r="G1054" s="37"/>
      <c r="H1054" s="43"/>
    </row>
    <row r="1055" s="2" customFormat="1" ht="16.8" customHeight="1">
      <c r="A1055" s="37"/>
      <c r="B1055" s="43"/>
      <c r="C1055" s="264" t="s">
        <v>919</v>
      </c>
      <c r="D1055" s="264" t="s">
        <v>920</v>
      </c>
      <c r="E1055" s="16" t="s">
        <v>484</v>
      </c>
      <c r="F1055" s="265">
        <v>9</v>
      </c>
      <c r="G1055" s="37"/>
      <c r="H1055" s="43"/>
    </row>
    <row r="1056" s="2" customFormat="1" ht="16.8" customHeight="1">
      <c r="A1056" s="37"/>
      <c r="B1056" s="43"/>
      <c r="C1056" s="260" t="s">
        <v>397</v>
      </c>
      <c r="D1056" s="261" t="s">
        <v>397</v>
      </c>
      <c r="E1056" s="262" t="s">
        <v>19</v>
      </c>
      <c r="F1056" s="263">
        <v>9</v>
      </c>
      <c r="G1056" s="37"/>
      <c r="H1056" s="43"/>
    </row>
    <row r="1057" s="2" customFormat="1" ht="16.8" customHeight="1">
      <c r="A1057" s="37"/>
      <c r="B1057" s="43"/>
      <c r="C1057" s="264" t="s">
        <v>19</v>
      </c>
      <c r="D1057" s="264" t="s">
        <v>575</v>
      </c>
      <c r="E1057" s="16" t="s">
        <v>19</v>
      </c>
      <c r="F1057" s="265">
        <v>0</v>
      </c>
      <c r="G1057" s="37"/>
      <c r="H1057" s="43"/>
    </row>
    <row r="1058" s="2" customFormat="1" ht="16.8" customHeight="1">
      <c r="A1058" s="37"/>
      <c r="B1058" s="43"/>
      <c r="C1058" s="264" t="s">
        <v>397</v>
      </c>
      <c r="D1058" s="264" t="s">
        <v>1330</v>
      </c>
      <c r="E1058" s="16" t="s">
        <v>19</v>
      </c>
      <c r="F1058" s="265">
        <v>9</v>
      </c>
      <c r="G1058" s="37"/>
      <c r="H1058" s="43"/>
    </row>
    <row r="1059" s="2" customFormat="1" ht="16.8" customHeight="1">
      <c r="A1059" s="37"/>
      <c r="B1059" s="43"/>
      <c r="C1059" s="266" t="s">
        <v>1470</v>
      </c>
      <c r="D1059" s="37"/>
      <c r="E1059" s="37"/>
      <c r="F1059" s="37"/>
      <c r="G1059" s="37"/>
      <c r="H1059" s="43"/>
    </row>
    <row r="1060" s="2" customFormat="1" ht="16.8" customHeight="1">
      <c r="A1060" s="37"/>
      <c r="B1060" s="43"/>
      <c r="C1060" s="264" t="s">
        <v>924</v>
      </c>
      <c r="D1060" s="264" t="s">
        <v>925</v>
      </c>
      <c r="E1060" s="16" t="s">
        <v>484</v>
      </c>
      <c r="F1060" s="265">
        <v>9</v>
      </c>
      <c r="G1060" s="37"/>
      <c r="H1060" s="43"/>
    </row>
    <row r="1061" s="2" customFormat="1" ht="16.8" customHeight="1">
      <c r="A1061" s="37"/>
      <c r="B1061" s="43"/>
      <c r="C1061" s="260" t="s">
        <v>407</v>
      </c>
      <c r="D1061" s="261" t="s">
        <v>407</v>
      </c>
      <c r="E1061" s="262" t="s">
        <v>19</v>
      </c>
      <c r="F1061" s="263">
        <v>9</v>
      </c>
      <c r="G1061" s="37"/>
      <c r="H1061" s="43"/>
    </row>
    <row r="1062" s="2" customFormat="1" ht="16.8" customHeight="1">
      <c r="A1062" s="37"/>
      <c r="B1062" s="43"/>
      <c r="C1062" s="264" t="s">
        <v>19</v>
      </c>
      <c r="D1062" s="264" t="s">
        <v>575</v>
      </c>
      <c r="E1062" s="16" t="s">
        <v>19</v>
      </c>
      <c r="F1062" s="265">
        <v>0</v>
      </c>
      <c r="G1062" s="37"/>
      <c r="H1062" s="43"/>
    </row>
    <row r="1063" s="2" customFormat="1" ht="16.8" customHeight="1">
      <c r="A1063" s="37"/>
      <c r="B1063" s="43"/>
      <c r="C1063" s="264" t="s">
        <v>407</v>
      </c>
      <c r="D1063" s="264" t="s">
        <v>1332</v>
      </c>
      <c r="E1063" s="16" t="s">
        <v>19</v>
      </c>
      <c r="F1063" s="265">
        <v>9</v>
      </c>
      <c r="G1063" s="37"/>
      <c r="H1063" s="43"/>
    </row>
    <row r="1064" s="2" customFormat="1" ht="16.8" customHeight="1">
      <c r="A1064" s="37"/>
      <c r="B1064" s="43"/>
      <c r="C1064" s="266" t="s">
        <v>1470</v>
      </c>
      <c r="D1064" s="37"/>
      <c r="E1064" s="37"/>
      <c r="F1064" s="37"/>
      <c r="G1064" s="37"/>
      <c r="H1064" s="43"/>
    </row>
    <row r="1065" s="2" customFormat="1" ht="16.8" customHeight="1">
      <c r="A1065" s="37"/>
      <c r="B1065" s="43"/>
      <c r="C1065" s="264" t="s">
        <v>929</v>
      </c>
      <c r="D1065" s="264" t="s">
        <v>930</v>
      </c>
      <c r="E1065" s="16" t="s">
        <v>484</v>
      </c>
      <c r="F1065" s="265">
        <v>9</v>
      </c>
      <c r="G1065" s="37"/>
      <c r="H1065" s="43"/>
    </row>
    <row r="1066" s="2" customFormat="1" ht="16.8" customHeight="1">
      <c r="A1066" s="37"/>
      <c r="B1066" s="43"/>
      <c r="C1066" s="260" t="s">
        <v>416</v>
      </c>
      <c r="D1066" s="261" t="s">
        <v>416</v>
      </c>
      <c r="E1066" s="262" t="s">
        <v>19</v>
      </c>
      <c r="F1066" s="263">
        <v>739.33000000000004</v>
      </c>
      <c r="G1066" s="37"/>
      <c r="H1066" s="43"/>
    </row>
    <row r="1067" s="2" customFormat="1" ht="16.8" customHeight="1">
      <c r="A1067" s="37"/>
      <c r="B1067" s="43"/>
      <c r="C1067" s="264" t="s">
        <v>19</v>
      </c>
      <c r="D1067" s="264" t="s">
        <v>575</v>
      </c>
      <c r="E1067" s="16" t="s">
        <v>19</v>
      </c>
      <c r="F1067" s="265">
        <v>0</v>
      </c>
      <c r="G1067" s="37"/>
      <c r="H1067" s="43"/>
    </row>
    <row r="1068" s="2" customFormat="1" ht="16.8" customHeight="1">
      <c r="A1068" s="37"/>
      <c r="B1068" s="43"/>
      <c r="C1068" s="264" t="s">
        <v>416</v>
      </c>
      <c r="D1068" s="264" t="s">
        <v>1338</v>
      </c>
      <c r="E1068" s="16" t="s">
        <v>19</v>
      </c>
      <c r="F1068" s="265">
        <v>739.33000000000004</v>
      </c>
      <c r="G1068" s="37"/>
      <c r="H1068" s="43"/>
    </row>
    <row r="1069" s="2" customFormat="1" ht="16.8" customHeight="1">
      <c r="A1069" s="37"/>
      <c r="B1069" s="43"/>
      <c r="C1069" s="266" t="s">
        <v>1470</v>
      </c>
      <c r="D1069" s="37"/>
      <c r="E1069" s="37"/>
      <c r="F1069" s="37"/>
      <c r="G1069" s="37"/>
      <c r="H1069" s="43"/>
    </row>
    <row r="1070" s="2" customFormat="1" ht="16.8" customHeight="1">
      <c r="A1070" s="37"/>
      <c r="B1070" s="43"/>
      <c r="C1070" s="264" t="s">
        <v>240</v>
      </c>
      <c r="D1070" s="264" t="s">
        <v>241</v>
      </c>
      <c r="E1070" s="16" t="s">
        <v>202</v>
      </c>
      <c r="F1070" s="265">
        <v>739.33000000000004</v>
      </c>
      <c r="G1070" s="37"/>
      <c r="H1070" s="43"/>
    </row>
    <row r="1071" s="2" customFormat="1" ht="16.8" customHeight="1">
      <c r="A1071" s="37"/>
      <c r="B1071" s="43"/>
      <c r="C1071" s="260" t="s">
        <v>426</v>
      </c>
      <c r="D1071" s="261" t="s">
        <v>426</v>
      </c>
      <c r="E1071" s="262" t="s">
        <v>19</v>
      </c>
      <c r="F1071" s="263">
        <v>5914.6400000000003</v>
      </c>
      <c r="G1071" s="37"/>
      <c r="H1071" s="43"/>
    </row>
    <row r="1072" s="2" customFormat="1" ht="16.8" customHeight="1">
      <c r="A1072" s="37"/>
      <c r="B1072" s="43"/>
      <c r="C1072" s="264" t="s">
        <v>19</v>
      </c>
      <c r="D1072" s="264" t="s">
        <v>575</v>
      </c>
      <c r="E1072" s="16" t="s">
        <v>19</v>
      </c>
      <c r="F1072" s="265">
        <v>0</v>
      </c>
      <c r="G1072" s="37"/>
      <c r="H1072" s="43"/>
    </row>
    <row r="1073" s="2" customFormat="1" ht="16.8" customHeight="1">
      <c r="A1073" s="37"/>
      <c r="B1073" s="43"/>
      <c r="C1073" s="264" t="s">
        <v>426</v>
      </c>
      <c r="D1073" s="264" t="s">
        <v>1340</v>
      </c>
      <c r="E1073" s="16" t="s">
        <v>19</v>
      </c>
      <c r="F1073" s="265">
        <v>5914.6400000000003</v>
      </c>
      <c r="G1073" s="37"/>
      <c r="H1073" s="43"/>
    </row>
    <row r="1074" s="2" customFormat="1" ht="16.8" customHeight="1">
      <c r="A1074" s="37"/>
      <c r="B1074" s="43"/>
      <c r="C1074" s="266" t="s">
        <v>1470</v>
      </c>
      <c r="D1074" s="37"/>
      <c r="E1074" s="37"/>
      <c r="F1074" s="37"/>
      <c r="G1074" s="37"/>
      <c r="H1074" s="43"/>
    </row>
    <row r="1075" s="2" customFormat="1" ht="16.8" customHeight="1">
      <c r="A1075" s="37"/>
      <c r="B1075" s="43"/>
      <c r="C1075" s="264" t="s">
        <v>250</v>
      </c>
      <c r="D1075" s="264" t="s">
        <v>251</v>
      </c>
      <c r="E1075" s="16" t="s">
        <v>202</v>
      </c>
      <c r="F1075" s="265">
        <v>5914.6400000000003</v>
      </c>
      <c r="G1075" s="37"/>
      <c r="H1075" s="43"/>
    </row>
    <row r="1076" s="2" customFormat="1" ht="16.8" customHeight="1">
      <c r="A1076" s="37"/>
      <c r="B1076" s="43"/>
      <c r="C1076" s="260" t="s">
        <v>471</v>
      </c>
      <c r="D1076" s="261" t="s">
        <v>471</v>
      </c>
      <c r="E1076" s="262" t="s">
        <v>19</v>
      </c>
      <c r="F1076" s="263">
        <v>94.319999999999993</v>
      </c>
      <c r="G1076" s="37"/>
      <c r="H1076" s="43"/>
    </row>
    <row r="1077" s="2" customFormat="1" ht="16.8" customHeight="1">
      <c r="A1077" s="37"/>
      <c r="B1077" s="43"/>
      <c r="C1077" s="264" t="s">
        <v>19</v>
      </c>
      <c r="D1077" s="264" t="s">
        <v>575</v>
      </c>
      <c r="E1077" s="16" t="s">
        <v>19</v>
      </c>
      <c r="F1077" s="265">
        <v>0</v>
      </c>
      <c r="G1077" s="37"/>
      <c r="H1077" s="43"/>
    </row>
    <row r="1078" s="2" customFormat="1" ht="16.8" customHeight="1">
      <c r="A1078" s="37"/>
      <c r="B1078" s="43"/>
      <c r="C1078" s="264" t="s">
        <v>471</v>
      </c>
      <c r="D1078" s="264" t="s">
        <v>1342</v>
      </c>
      <c r="E1078" s="16" t="s">
        <v>19</v>
      </c>
      <c r="F1078" s="265">
        <v>94.319999999999993</v>
      </c>
      <c r="G1078" s="37"/>
      <c r="H1078" s="43"/>
    </row>
    <row r="1079" s="2" customFormat="1" ht="16.8" customHeight="1">
      <c r="A1079" s="37"/>
      <c r="B1079" s="43"/>
      <c r="C1079" s="266" t="s">
        <v>1470</v>
      </c>
      <c r="D1079" s="37"/>
      <c r="E1079" s="37"/>
      <c r="F1079" s="37"/>
      <c r="G1079" s="37"/>
      <c r="H1079" s="43"/>
    </row>
    <row r="1080" s="2" customFormat="1" ht="16.8" customHeight="1">
      <c r="A1080" s="37"/>
      <c r="B1080" s="43"/>
      <c r="C1080" s="264" t="s">
        <v>260</v>
      </c>
      <c r="D1080" s="264" t="s">
        <v>261</v>
      </c>
      <c r="E1080" s="16" t="s">
        <v>202</v>
      </c>
      <c r="F1080" s="265">
        <v>184.78</v>
      </c>
      <c r="G1080" s="37"/>
      <c r="H1080" s="43"/>
    </row>
    <row r="1081" s="2" customFormat="1" ht="16.8" customHeight="1">
      <c r="A1081" s="37"/>
      <c r="B1081" s="43"/>
      <c r="C1081" s="260" t="s">
        <v>102</v>
      </c>
      <c r="D1081" s="261" t="s">
        <v>102</v>
      </c>
      <c r="E1081" s="262" t="s">
        <v>19</v>
      </c>
      <c r="F1081" s="263">
        <v>52.18</v>
      </c>
      <c r="G1081" s="37"/>
      <c r="H1081" s="43"/>
    </row>
    <row r="1082" s="2" customFormat="1" ht="16.8" customHeight="1">
      <c r="A1082" s="37"/>
      <c r="B1082" s="43"/>
      <c r="C1082" s="264" t="s">
        <v>19</v>
      </c>
      <c r="D1082" s="264" t="s">
        <v>575</v>
      </c>
      <c r="E1082" s="16" t="s">
        <v>19</v>
      </c>
      <c r="F1082" s="265">
        <v>0</v>
      </c>
      <c r="G1082" s="37"/>
      <c r="H1082" s="43"/>
    </row>
    <row r="1083" s="2" customFormat="1" ht="16.8" customHeight="1">
      <c r="A1083" s="37"/>
      <c r="B1083" s="43"/>
      <c r="C1083" s="264" t="s">
        <v>102</v>
      </c>
      <c r="D1083" s="264" t="s">
        <v>1345</v>
      </c>
      <c r="E1083" s="16" t="s">
        <v>19</v>
      </c>
      <c r="F1083" s="265">
        <v>52.18</v>
      </c>
      <c r="G1083" s="37"/>
      <c r="H1083" s="43"/>
    </row>
    <row r="1084" s="2" customFormat="1" ht="16.8" customHeight="1">
      <c r="A1084" s="37"/>
      <c r="B1084" s="43"/>
      <c r="C1084" s="266" t="s">
        <v>1470</v>
      </c>
      <c r="D1084" s="37"/>
      <c r="E1084" s="37"/>
      <c r="F1084" s="37"/>
      <c r="G1084" s="37"/>
      <c r="H1084" s="43"/>
    </row>
    <row r="1085" s="2" customFormat="1" ht="16.8" customHeight="1">
      <c r="A1085" s="37"/>
      <c r="B1085" s="43"/>
      <c r="C1085" s="264" t="s">
        <v>271</v>
      </c>
      <c r="D1085" s="264" t="s">
        <v>272</v>
      </c>
      <c r="E1085" s="16" t="s">
        <v>202</v>
      </c>
      <c r="F1085" s="265">
        <v>146.5</v>
      </c>
      <c r="G1085" s="37"/>
      <c r="H1085" s="43"/>
    </row>
    <row r="1086" s="2" customFormat="1" ht="16.8" customHeight="1">
      <c r="A1086" s="37"/>
      <c r="B1086" s="43"/>
      <c r="C1086" s="260" t="s">
        <v>104</v>
      </c>
      <c r="D1086" s="261" t="s">
        <v>104</v>
      </c>
      <c r="E1086" s="262" t="s">
        <v>19</v>
      </c>
      <c r="F1086" s="263">
        <v>193.75100000000001</v>
      </c>
      <c r="G1086" s="37"/>
      <c r="H1086" s="43"/>
    </row>
    <row r="1087" s="2" customFormat="1" ht="16.8" customHeight="1">
      <c r="A1087" s="37"/>
      <c r="B1087" s="43"/>
      <c r="C1087" s="264" t="s">
        <v>19</v>
      </c>
      <c r="D1087" s="264" t="s">
        <v>161</v>
      </c>
      <c r="E1087" s="16" t="s">
        <v>19</v>
      </c>
      <c r="F1087" s="265">
        <v>0</v>
      </c>
      <c r="G1087" s="37"/>
      <c r="H1087" s="43"/>
    </row>
    <row r="1088" s="2" customFormat="1" ht="16.8" customHeight="1">
      <c r="A1088" s="37"/>
      <c r="B1088" s="43"/>
      <c r="C1088" s="264" t="s">
        <v>104</v>
      </c>
      <c r="D1088" s="264" t="s">
        <v>1348</v>
      </c>
      <c r="E1088" s="16" t="s">
        <v>19</v>
      </c>
      <c r="F1088" s="265">
        <v>193.75100000000001</v>
      </c>
      <c r="G1088" s="37"/>
      <c r="H1088" s="43"/>
    </row>
    <row r="1089" s="2" customFormat="1" ht="16.8" customHeight="1">
      <c r="A1089" s="37"/>
      <c r="B1089" s="43"/>
      <c r="C1089" s="266" t="s">
        <v>1470</v>
      </c>
      <c r="D1089" s="37"/>
      <c r="E1089" s="37"/>
      <c r="F1089" s="37"/>
      <c r="G1089" s="37"/>
      <c r="H1089" s="43"/>
    </row>
    <row r="1090" s="2" customFormat="1" ht="16.8" customHeight="1">
      <c r="A1090" s="37"/>
      <c r="B1090" s="43"/>
      <c r="C1090" s="264" t="s">
        <v>282</v>
      </c>
      <c r="D1090" s="264" t="s">
        <v>283</v>
      </c>
      <c r="E1090" s="16" t="s">
        <v>284</v>
      </c>
      <c r="F1090" s="265">
        <v>193.75100000000001</v>
      </c>
      <c r="G1090" s="37"/>
      <c r="H1090" s="43"/>
    </row>
    <row r="1091" s="2" customFormat="1" ht="16.8" customHeight="1">
      <c r="A1091" s="37"/>
      <c r="B1091" s="43"/>
      <c r="C1091" s="260" t="s">
        <v>182</v>
      </c>
      <c r="D1091" s="261" t="s">
        <v>182</v>
      </c>
      <c r="E1091" s="262" t="s">
        <v>19</v>
      </c>
      <c r="F1091" s="263">
        <v>3</v>
      </c>
      <c r="G1091" s="37"/>
      <c r="H1091" s="43"/>
    </row>
    <row r="1092" s="2" customFormat="1" ht="16.8" customHeight="1">
      <c r="A1092" s="37"/>
      <c r="B1092" s="43"/>
      <c r="C1092" s="264" t="s">
        <v>19</v>
      </c>
      <c r="D1092" s="264" t="s">
        <v>575</v>
      </c>
      <c r="E1092" s="16" t="s">
        <v>19</v>
      </c>
      <c r="F1092" s="265">
        <v>0</v>
      </c>
      <c r="G1092" s="37"/>
      <c r="H1092" s="43"/>
    </row>
    <row r="1093" s="2" customFormat="1" ht="16.8" customHeight="1">
      <c r="A1093" s="37"/>
      <c r="B1093" s="43"/>
      <c r="C1093" s="264" t="s">
        <v>182</v>
      </c>
      <c r="D1093" s="264" t="s">
        <v>1305</v>
      </c>
      <c r="E1093" s="16" t="s">
        <v>19</v>
      </c>
      <c r="F1093" s="265">
        <v>3</v>
      </c>
      <c r="G1093" s="37"/>
      <c r="H1093" s="43"/>
    </row>
    <row r="1094" s="2" customFormat="1" ht="16.8" customHeight="1">
      <c r="A1094" s="37"/>
      <c r="B1094" s="43"/>
      <c r="C1094" s="266" t="s">
        <v>1470</v>
      </c>
      <c r="D1094" s="37"/>
      <c r="E1094" s="37"/>
      <c r="F1094" s="37"/>
      <c r="G1094" s="37"/>
      <c r="H1094" s="43"/>
    </row>
    <row r="1095" s="2" customFormat="1" ht="16.8" customHeight="1">
      <c r="A1095" s="37"/>
      <c r="B1095" s="43"/>
      <c r="C1095" s="264" t="s">
        <v>815</v>
      </c>
      <c r="D1095" s="264" t="s">
        <v>816</v>
      </c>
      <c r="E1095" s="16" t="s">
        <v>672</v>
      </c>
      <c r="F1095" s="265">
        <v>3</v>
      </c>
      <c r="G1095" s="37"/>
      <c r="H1095" s="43"/>
    </row>
    <row r="1096" s="2" customFormat="1" ht="16.8" customHeight="1">
      <c r="A1096" s="37"/>
      <c r="B1096" s="43"/>
      <c r="C1096" s="260" t="s">
        <v>106</v>
      </c>
      <c r="D1096" s="261" t="s">
        <v>106</v>
      </c>
      <c r="E1096" s="262" t="s">
        <v>19</v>
      </c>
      <c r="F1096" s="263">
        <v>739.33000000000004</v>
      </c>
      <c r="G1096" s="37"/>
      <c r="H1096" s="43"/>
    </row>
    <row r="1097" s="2" customFormat="1" ht="16.8" customHeight="1">
      <c r="A1097" s="37"/>
      <c r="B1097" s="43"/>
      <c r="C1097" s="264" t="s">
        <v>19</v>
      </c>
      <c r="D1097" s="264" t="s">
        <v>575</v>
      </c>
      <c r="E1097" s="16" t="s">
        <v>19</v>
      </c>
      <c r="F1097" s="265">
        <v>0</v>
      </c>
      <c r="G1097" s="37"/>
      <c r="H1097" s="43"/>
    </row>
    <row r="1098" s="2" customFormat="1" ht="16.8" customHeight="1">
      <c r="A1098" s="37"/>
      <c r="B1098" s="43"/>
      <c r="C1098" s="264" t="s">
        <v>106</v>
      </c>
      <c r="D1098" s="264" t="s">
        <v>1338</v>
      </c>
      <c r="E1098" s="16" t="s">
        <v>19</v>
      </c>
      <c r="F1098" s="265">
        <v>739.33000000000004</v>
      </c>
      <c r="G1098" s="37"/>
      <c r="H1098" s="43"/>
    </row>
    <row r="1099" s="2" customFormat="1" ht="16.8" customHeight="1">
      <c r="A1099" s="37"/>
      <c r="B1099" s="43"/>
      <c r="C1099" s="266" t="s">
        <v>1470</v>
      </c>
      <c r="D1099" s="37"/>
      <c r="E1099" s="37"/>
      <c r="F1099" s="37"/>
      <c r="G1099" s="37"/>
      <c r="H1099" s="43"/>
    </row>
    <row r="1100" s="2" customFormat="1" ht="16.8" customHeight="1">
      <c r="A1100" s="37"/>
      <c r="B1100" s="43"/>
      <c r="C1100" s="264" t="s">
        <v>299</v>
      </c>
      <c r="D1100" s="264" t="s">
        <v>300</v>
      </c>
      <c r="E1100" s="16" t="s">
        <v>202</v>
      </c>
      <c r="F1100" s="265">
        <v>739.33000000000004</v>
      </c>
      <c r="G1100" s="37"/>
      <c r="H1100" s="43"/>
    </row>
    <row r="1101" s="2" customFormat="1" ht="16.8" customHeight="1">
      <c r="A1101" s="37"/>
      <c r="B1101" s="43"/>
      <c r="C1101" s="260" t="s">
        <v>524</v>
      </c>
      <c r="D1101" s="261" t="s">
        <v>524</v>
      </c>
      <c r="E1101" s="262" t="s">
        <v>19</v>
      </c>
      <c r="F1101" s="263">
        <v>1234.681</v>
      </c>
      <c r="G1101" s="37"/>
      <c r="H1101" s="43"/>
    </row>
    <row r="1102" s="2" customFormat="1" ht="16.8" customHeight="1">
      <c r="A1102" s="37"/>
      <c r="B1102" s="43"/>
      <c r="C1102" s="264" t="s">
        <v>19</v>
      </c>
      <c r="D1102" s="264" t="s">
        <v>575</v>
      </c>
      <c r="E1102" s="16" t="s">
        <v>19</v>
      </c>
      <c r="F1102" s="265">
        <v>0</v>
      </c>
      <c r="G1102" s="37"/>
      <c r="H1102" s="43"/>
    </row>
    <row r="1103" s="2" customFormat="1" ht="16.8" customHeight="1">
      <c r="A1103" s="37"/>
      <c r="B1103" s="43"/>
      <c r="C1103" s="264" t="s">
        <v>524</v>
      </c>
      <c r="D1103" s="264" t="s">
        <v>1351</v>
      </c>
      <c r="E1103" s="16" t="s">
        <v>19</v>
      </c>
      <c r="F1103" s="265">
        <v>1234.681</v>
      </c>
      <c r="G1103" s="37"/>
      <c r="H1103" s="43"/>
    </row>
    <row r="1104" s="2" customFormat="1" ht="16.8" customHeight="1">
      <c r="A1104" s="37"/>
      <c r="B1104" s="43"/>
      <c r="C1104" s="266" t="s">
        <v>1470</v>
      </c>
      <c r="D1104" s="37"/>
      <c r="E1104" s="37"/>
      <c r="F1104" s="37"/>
      <c r="G1104" s="37"/>
      <c r="H1104" s="43"/>
    </row>
    <row r="1105" s="2" customFormat="1" ht="16.8" customHeight="1">
      <c r="A1105" s="37"/>
      <c r="B1105" s="43"/>
      <c r="C1105" s="264" t="s">
        <v>957</v>
      </c>
      <c r="D1105" s="264" t="s">
        <v>310</v>
      </c>
      <c r="E1105" s="16" t="s">
        <v>311</v>
      </c>
      <c r="F1105" s="265">
        <v>1234.681</v>
      </c>
      <c r="G1105" s="37"/>
      <c r="H1105" s="43"/>
    </row>
    <row r="1106" s="2" customFormat="1" ht="16.8" customHeight="1">
      <c r="A1106" s="37"/>
      <c r="B1106" s="43"/>
      <c r="C1106" s="260" t="s">
        <v>534</v>
      </c>
      <c r="D1106" s="261" t="s">
        <v>534</v>
      </c>
      <c r="E1106" s="262" t="s">
        <v>19</v>
      </c>
      <c r="F1106" s="263">
        <v>235.80000000000001</v>
      </c>
      <c r="G1106" s="37"/>
      <c r="H1106" s="43"/>
    </row>
    <row r="1107" s="2" customFormat="1" ht="16.8" customHeight="1">
      <c r="A1107" s="37"/>
      <c r="B1107" s="43"/>
      <c r="C1107" s="264" t="s">
        <v>19</v>
      </c>
      <c r="D1107" s="264" t="s">
        <v>575</v>
      </c>
      <c r="E1107" s="16" t="s">
        <v>19</v>
      </c>
      <c r="F1107" s="265">
        <v>0</v>
      </c>
      <c r="G1107" s="37"/>
      <c r="H1107" s="43"/>
    </row>
    <row r="1108" s="2" customFormat="1" ht="16.8" customHeight="1">
      <c r="A1108" s="37"/>
      <c r="B1108" s="43"/>
      <c r="C1108" s="264" t="s">
        <v>534</v>
      </c>
      <c r="D1108" s="264" t="s">
        <v>1353</v>
      </c>
      <c r="E1108" s="16" t="s">
        <v>19</v>
      </c>
      <c r="F1108" s="265">
        <v>235.80000000000001</v>
      </c>
      <c r="G1108" s="37"/>
      <c r="H1108" s="43"/>
    </row>
    <row r="1109" s="2" customFormat="1" ht="16.8" customHeight="1">
      <c r="A1109" s="37"/>
      <c r="B1109" s="43"/>
      <c r="C1109" s="266" t="s">
        <v>1470</v>
      </c>
      <c r="D1109" s="37"/>
      <c r="E1109" s="37"/>
      <c r="F1109" s="37"/>
      <c r="G1109" s="37"/>
      <c r="H1109" s="43"/>
    </row>
    <row r="1110" s="2" customFormat="1" ht="16.8" customHeight="1">
      <c r="A1110" s="37"/>
      <c r="B1110" s="43"/>
      <c r="C1110" s="264" t="s">
        <v>967</v>
      </c>
      <c r="D1110" s="264" t="s">
        <v>968</v>
      </c>
      <c r="E1110" s="16" t="s">
        <v>153</v>
      </c>
      <c r="F1110" s="265">
        <v>235.80000000000001</v>
      </c>
      <c r="G1110" s="37"/>
      <c r="H1110" s="43"/>
    </row>
    <row r="1111" s="2" customFormat="1" ht="16.8" customHeight="1">
      <c r="A1111" s="37"/>
      <c r="B1111" s="43"/>
      <c r="C1111" s="260" t="s">
        <v>544</v>
      </c>
      <c r="D1111" s="261" t="s">
        <v>544</v>
      </c>
      <c r="E1111" s="262" t="s">
        <v>19</v>
      </c>
      <c r="F1111" s="263">
        <v>235.80000000000001</v>
      </c>
      <c r="G1111" s="37"/>
      <c r="H1111" s="43"/>
    </row>
    <row r="1112" s="2" customFormat="1" ht="16.8" customHeight="1">
      <c r="A1112" s="37"/>
      <c r="B1112" s="43"/>
      <c r="C1112" s="264" t="s">
        <v>19</v>
      </c>
      <c r="D1112" s="264" t="s">
        <v>575</v>
      </c>
      <c r="E1112" s="16" t="s">
        <v>19</v>
      </c>
      <c r="F1112" s="265">
        <v>0</v>
      </c>
      <c r="G1112" s="37"/>
      <c r="H1112" s="43"/>
    </row>
    <row r="1113" s="2" customFormat="1" ht="16.8" customHeight="1">
      <c r="A1113" s="37"/>
      <c r="B1113" s="43"/>
      <c r="C1113" s="264" t="s">
        <v>544</v>
      </c>
      <c r="D1113" s="264" t="s">
        <v>1355</v>
      </c>
      <c r="E1113" s="16" t="s">
        <v>19</v>
      </c>
      <c r="F1113" s="265">
        <v>235.80000000000001</v>
      </c>
      <c r="G1113" s="37"/>
      <c r="H1113" s="43"/>
    </row>
    <row r="1114" s="2" customFormat="1" ht="16.8" customHeight="1">
      <c r="A1114" s="37"/>
      <c r="B1114" s="43"/>
      <c r="C1114" s="266" t="s">
        <v>1470</v>
      </c>
      <c r="D1114" s="37"/>
      <c r="E1114" s="37"/>
      <c r="F1114" s="37"/>
      <c r="G1114" s="37"/>
      <c r="H1114" s="43"/>
    </row>
    <row r="1115" s="2" customFormat="1" ht="16.8" customHeight="1">
      <c r="A1115" s="37"/>
      <c r="B1115" s="43"/>
      <c r="C1115" s="264" t="s">
        <v>973</v>
      </c>
      <c r="D1115" s="264" t="s">
        <v>974</v>
      </c>
      <c r="E1115" s="16" t="s">
        <v>291</v>
      </c>
      <c r="F1115" s="265">
        <v>235.80000000000001</v>
      </c>
      <c r="G1115" s="37"/>
      <c r="H1115" s="43"/>
    </row>
    <row r="1116" s="2" customFormat="1" ht="16.8" customHeight="1">
      <c r="A1116" s="37"/>
      <c r="B1116" s="43"/>
      <c r="C1116" s="260" t="s">
        <v>554</v>
      </c>
      <c r="D1116" s="261" t="s">
        <v>554</v>
      </c>
      <c r="E1116" s="262" t="s">
        <v>19</v>
      </c>
      <c r="F1116" s="263">
        <v>658</v>
      </c>
      <c r="G1116" s="37"/>
      <c r="H1116" s="43"/>
    </row>
    <row r="1117" s="2" customFormat="1" ht="16.8" customHeight="1">
      <c r="A1117" s="37"/>
      <c r="B1117" s="43"/>
      <c r="C1117" s="264" t="s">
        <v>19</v>
      </c>
      <c r="D1117" s="264" t="s">
        <v>575</v>
      </c>
      <c r="E1117" s="16" t="s">
        <v>19</v>
      </c>
      <c r="F1117" s="265">
        <v>0</v>
      </c>
      <c r="G1117" s="37"/>
      <c r="H1117" s="43"/>
    </row>
    <row r="1118" s="2" customFormat="1" ht="16.8" customHeight="1">
      <c r="A1118" s="37"/>
      <c r="B1118" s="43"/>
      <c r="C1118" s="264" t="s">
        <v>554</v>
      </c>
      <c r="D1118" s="264" t="s">
        <v>1357</v>
      </c>
      <c r="E1118" s="16" t="s">
        <v>19</v>
      </c>
      <c r="F1118" s="265">
        <v>658</v>
      </c>
      <c r="G1118" s="37"/>
      <c r="H1118" s="43"/>
    </row>
    <row r="1119" s="2" customFormat="1" ht="16.8" customHeight="1">
      <c r="A1119" s="37"/>
      <c r="B1119" s="43"/>
      <c r="C1119" s="266" t="s">
        <v>1470</v>
      </c>
      <c r="D1119" s="37"/>
      <c r="E1119" s="37"/>
      <c r="F1119" s="37"/>
      <c r="G1119" s="37"/>
      <c r="H1119" s="43"/>
    </row>
    <row r="1120" s="2" customFormat="1" ht="16.8" customHeight="1">
      <c r="A1120" s="37"/>
      <c r="B1120" s="43"/>
      <c r="C1120" s="264" t="s">
        <v>978</v>
      </c>
      <c r="D1120" s="264" t="s">
        <v>979</v>
      </c>
      <c r="E1120" s="16" t="s">
        <v>291</v>
      </c>
      <c r="F1120" s="265">
        <v>658</v>
      </c>
      <c r="G1120" s="37"/>
      <c r="H1120" s="43"/>
    </row>
    <row r="1121" s="2" customFormat="1" ht="16.8" customHeight="1">
      <c r="A1121" s="37"/>
      <c r="B1121" s="43"/>
      <c r="C1121" s="260" t="s">
        <v>565</v>
      </c>
      <c r="D1121" s="261" t="s">
        <v>565</v>
      </c>
      <c r="E1121" s="262" t="s">
        <v>19</v>
      </c>
      <c r="F1121" s="263">
        <v>46.030999999999999</v>
      </c>
      <c r="G1121" s="37"/>
      <c r="H1121" s="43"/>
    </row>
    <row r="1122" s="2" customFormat="1" ht="16.8" customHeight="1">
      <c r="A1122" s="37"/>
      <c r="B1122" s="43"/>
      <c r="C1122" s="264" t="s">
        <v>19</v>
      </c>
      <c r="D1122" s="264" t="s">
        <v>575</v>
      </c>
      <c r="E1122" s="16" t="s">
        <v>19</v>
      </c>
      <c r="F1122" s="265">
        <v>0</v>
      </c>
      <c r="G1122" s="37"/>
      <c r="H1122" s="43"/>
    </row>
    <row r="1123" s="2" customFormat="1" ht="16.8" customHeight="1">
      <c r="A1123" s="37"/>
      <c r="B1123" s="43"/>
      <c r="C1123" s="264" t="s">
        <v>565</v>
      </c>
      <c r="D1123" s="264" t="s">
        <v>1359</v>
      </c>
      <c r="E1123" s="16" t="s">
        <v>19</v>
      </c>
      <c r="F1123" s="265">
        <v>46.030999999999999</v>
      </c>
      <c r="G1123" s="37"/>
      <c r="H1123" s="43"/>
    </row>
    <row r="1124" s="2" customFormat="1" ht="16.8" customHeight="1">
      <c r="A1124" s="37"/>
      <c r="B1124" s="43"/>
      <c r="C1124" s="266" t="s">
        <v>1470</v>
      </c>
      <c r="D1124" s="37"/>
      <c r="E1124" s="37"/>
      <c r="F1124" s="37"/>
      <c r="G1124" s="37"/>
      <c r="H1124" s="43"/>
    </row>
    <row r="1125" s="2" customFormat="1" ht="16.8" customHeight="1">
      <c r="A1125" s="37"/>
      <c r="B1125" s="43"/>
      <c r="C1125" s="264" t="s">
        <v>345</v>
      </c>
      <c r="D1125" s="264" t="s">
        <v>346</v>
      </c>
      <c r="E1125" s="16" t="s">
        <v>347</v>
      </c>
      <c r="F1125" s="265">
        <v>46.030999999999999</v>
      </c>
      <c r="G1125" s="37"/>
      <c r="H1125" s="43"/>
    </row>
    <row r="1126" s="2" customFormat="1" ht="16.8" customHeight="1">
      <c r="A1126" s="37"/>
      <c r="B1126" s="43"/>
      <c r="C1126" s="260" t="s">
        <v>576</v>
      </c>
      <c r="D1126" s="261" t="s">
        <v>576</v>
      </c>
      <c r="E1126" s="262" t="s">
        <v>19</v>
      </c>
      <c r="F1126" s="263">
        <v>2583.4000000000001</v>
      </c>
      <c r="G1126" s="37"/>
      <c r="H1126" s="43"/>
    </row>
    <row r="1127" s="2" customFormat="1" ht="16.8" customHeight="1">
      <c r="A1127" s="37"/>
      <c r="B1127" s="43"/>
      <c r="C1127" s="264" t="s">
        <v>19</v>
      </c>
      <c r="D1127" s="264" t="s">
        <v>575</v>
      </c>
      <c r="E1127" s="16" t="s">
        <v>19</v>
      </c>
      <c r="F1127" s="265">
        <v>0</v>
      </c>
      <c r="G1127" s="37"/>
      <c r="H1127" s="43"/>
    </row>
    <row r="1128" s="2" customFormat="1" ht="16.8" customHeight="1">
      <c r="A1128" s="37"/>
      <c r="B1128" s="43"/>
      <c r="C1128" s="264" t="s">
        <v>576</v>
      </c>
      <c r="D1128" s="264" t="s">
        <v>1365</v>
      </c>
      <c r="E1128" s="16" t="s">
        <v>19</v>
      </c>
      <c r="F1128" s="265">
        <v>2583.4000000000001</v>
      </c>
      <c r="G1128" s="37"/>
      <c r="H1128" s="43"/>
    </row>
    <row r="1129" s="2" customFormat="1" ht="16.8" customHeight="1">
      <c r="A1129" s="37"/>
      <c r="B1129" s="43"/>
      <c r="C1129" s="266" t="s">
        <v>1470</v>
      </c>
      <c r="D1129" s="37"/>
      <c r="E1129" s="37"/>
      <c r="F1129" s="37"/>
      <c r="G1129" s="37"/>
      <c r="H1129" s="43"/>
    </row>
    <row r="1130" s="2" customFormat="1" ht="16.8" customHeight="1">
      <c r="A1130" s="37"/>
      <c r="B1130" s="43"/>
      <c r="C1130" s="264" t="s">
        <v>1360</v>
      </c>
      <c r="D1130" s="264" t="s">
        <v>1361</v>
      </c>
      <c r="E1130" s="16" t="s">
        <v>153</v>
      </c>
      <c r="F1130" s="265">
        <v>2583.4000000000001</v>
      </c>
      <c r="G1130" s="37"/>
      <c r="H1130" s="43"/>
    </row>
    <row r="1131" s="2" customFormat="1" ht="16.8" customHeight="1">
      <c r="A1131" s="37"/>
      <c r="B1131" s="43"/>
      <c r="C1131" s="260" t="s">
        <v>586</v>
      </c>
      <c r="D1131" s="261" t="s">
        <v>586</v>
      </c>
      <c r="E1131" s="262" t="s">
        <v>19</v>
      </c>
      <c r="F1131" s="263">
        <v>329</v>
      </c>
      <c r="G1131" s="37"/>
      <c r="H1131" s="43"/>
    </row>
    <row r="1132" s="2" customFormat="1" ht="16.8" customHeight="1">
      <c r="A1132" s="37"/>
      <c r="B1132" s="43"/>
      <c r="C1132" s="264" t="s">
        <v>19</v>
      </c>
      <c r="D1132" s="264" t="s">
        <v>575</v>
      </c>
      <c r="E1132" s="16" t="s">
        <v>19</v>
      </c>
      <c r="F1132" s="265">
        <v>0</v>
      </c>
      <c r="G1132" s="37"/>
      <c r="H1132" s="43"/>
    </row>
    <row r="1133" s="2" customFormat="1" ht="16.8" customHeight="1">
      <c r="A1133" s="37"/>
      <c r="B1133" s="43"/>
      <c r="C1133" s="264" t="s">
        <v>586</v>
      </c>
      <c r="D1133" s="264" t="s">
        <v>1367</v>
      </c>
      <c r="E1133" s="16" t="s">
        <v>19</v>
      </c>
      <c r="F1133" s="265">
        <v>329</v>
      </c>
      <c r="G1133" s="37"/>
      <c r="H1133" s="43"/>
    </row>
    <row r="1134" s="2" customFormat="1" ht="16.8" customHeight="1">
      <c r="A1134" s="37"/>
      <c r="B1134" s="43"/>
      <c r="C1134" s="266" t="s">
        <v>1470</v>
      </c>
      <c r="D1134" s="37"/>
      <c r="E1134" s="37"/>
      <c r="F1134" s="37"/>
      <c r="G1134" s="37"/>
      <c r="H1134" s="43"/>
    </row>
    <row r="1135" s="2" customFormat="1" ht="16.8" customHeight="1">
      <c r="A1135" s="37"/>
      <c r="B1135" s="43"/>
      <c r="C1135" s="264" t="s">
        <v>364</v>
      </c>
      <c r="D1135" s="264" t="s">
        <v>365</v>
      </c>
      <c r="E1135" s="16" t="s">
        <v>153</v>
      </c>
      <c r="F1135" s="265">
        <v>329</v>
      </c>
      <c r="G1135" s="37"/>
      <c r="H1135" s="43"/>
    </row>
    <row r="1136" s="2" customFormat="1" ht="16.8" customHeight="1">
      <c r="A1136" s="37"/>
      <c r="B1136" s="43"/>
      <c r="C1136" s="260" t="s">
        <v>596</v>
      </c>
      <c r="D1136" s="261" t="s">
        <v>596</v>
      </c>
      <c r="E1136" s="262" t="s">
        <v>19</v>
      </c>
      <c r="F1136" s="263">
        <v>329</v>
      </c>
      <c r="G1136" s="37"/>
      <c r="H1136" s="43"/>
    </row>
    <row r="1137" s="2" customFormat="1" ht="16.8" customHeight="1">
      <c r="A1137" s="37"/>
      <c r="B1137" s="43"/>
      <c r="C1137" s="264" t="s">
        <v>19</v>
      </c>
      <c r="D1137" s="264" t="s">
        <v>575</v>
      </c>
      <c r="E1137" s="16" t="s">
        <v>19</v>
      </c>
      <c r="F1137" s="265">
        <v>0</v>
      </c>
      <c r="G1137" s="37"/>
      <c r="H1137" s="43"/>
    </row>
    <row r="1138" s="2" customFormat="1" ht="16.8" customHeight="1">
      <c r="A1138" s="37"/>
      <c r="B1138" s="43"/>
      <c r="C1138" s="264" t="s">
        <v>596</v>
      </c>
      <c r="D1138" s="264" t="s">
        <v>1369</v>
      </c>
      <c r="E1138" s="16" t="s">
        <v>19</v>
      </c>
      <c r="F1138" s="265">
        <v>329</v>
      </c>
      <c r="G1138" s="37"/>
      <c r="H1138" s="43"/>
    </row>
    <row r="1139" s="2" customFormat="1" ht="16.8" customHeight="1">
      <c r="A1139" s="37"/>
      <c r="B1139" s="43"/>
      <c r="C1139" s="266" t="s">
        <v>1470</v>
      </c>
      <c r="D1139" s="37"/>
      <c r="E1139" s="37"/>
      <c r="F1139" s="37"/>
      <c r="G1139" s="37"/>
      <c r="H1139" s="43"/>
    </row>
    <row r="1140" s="2" customFormat="1" ht="16.8" customHeight="1">
      <c r="A1140" s="37"/>
      <c r="B1140" s="43"/>
      <c r="C1140" s="264" t="s">
        <v>374</v>
      </c>
      <c r="D1140" s="264" t="s">
        <v>375</v>
      </c>
      <c r="E1140" s="16" t="s">
        <v>153</v>
      </c>
      <c r="F1140" s="265">
        <v>329</v>
      </c>
      <c r="G1140" s="37"/>
      <c r="H1140" s="43"/>
    </row>
    <row r="1141" s="2" customFormat="1" ht="16.8" customHeight="1">
      <c r="A1141" s="37"/>
      <c r="B1141" s="43"/>
      <c r="C1141" s="260" t="s">
        <v>606</v>
      </c>
      <c r="D1141" s="261" t="s">
        <v>606</v>
      </c>
      <c r="E1141" s="262" t="s">
        <v>19</v>
      </c>
      <c r="F1141" s="263">
        <v>658</v>
      </c>
      <c r="G1141" s="37"/>
      <c r="H1141" s="43"/>
    </row>
    <row r="1142" s="2" customFormat="1" ht="16.8" customHeight="1">
      <c r="A1142" s="37"/>
      <c r="B1142" s="43"/>
      <c r="C1142" s="264" t="s">
        <v>19</v>
      </c>
      <c r="D1142" s="264" t="s">
        <v>575</v>
      </c>
      <c r="E1142" s="16" t="s">
        <v>19</v>
      </c>
      <c r="F1142" s="265">
        <v>0</v>
      </c>
      <c r="G1142" s="37"/>
      <c r="H1142" s="43"/>
    </row>
    <row r="1143" s="2" customFormat="1" ht="16.8" customHeight="1">
      <c r="A1143" s="37"/>
      <c r="B1143" s="43"/>
      <c r="C1143" s="264" t="s">
        <v>606</v>
      </c>
      <c r="D1143" s="264" t="s">
        <v>1371</v>
      </c>
      <c r="E1143" s="16" t="s">
        <v>19</v>
      </c>
      <c r="F1143" s="265">
        <v>658</v>
      </c>
      <c r="G1143" s="37"/>
      <c r="H1143" s="43"/>
    </row>
    <row r="1144" s="2" customFormat="1" ht="16.8" customHeight="1">
      <c r="A1144" s="37"/>
      <c r="B1144" s="43"/>
      <c r="C1144" s="266" t="s">
        <v>1470</v>
      </c>
      <c r="D1144" s="37"/>
      <c r="E1144" s="37"/>
      <c r="F1144" s="37"/>
      <c r="G1144" s="37"/>
      <c r="H1144" s="43"/>
    </row>
    <row r="1145" s="2" customFormat="1" ht="16.8" customHeight="1">
      <c r="A1145" s="37"/>
      <c r="B1145" s="43"/>
      <c r="C1145" s="264" t="s">
        <v>384</v>
      </c>
      <c r="D1145" s="264" t="s">
        <v>385</v>
      </c>
      <c r="E1145" s="16" t="s">
        <v>153</v>
      </c>
      <c r="F1145" s="265">
        <v>658</v>
      </c>
      <c r="G1145" s="37"/>
      <c r="H1145" s="43"/>
    </row>
    <row r="1146" s="2" customFormat="1" ht="16.8" customHeight="1">
      <c r="A1146" s="37"/>
      <c r="B1146" s="43"/>
      <c r="C1146" s="260" t="s">
        <v>191</v>
      </c>
      <c r="D1146" s="261" t="s">
        <v>191</v>
      </c>
      <c r="E1146" s="262" t="s">
        <v>19</v>
      </c>
      <c r="F1146" s="263">
        <v>3</v>
      </c>
      <c r="G1146" s="37"/>
      <c r="H1146" s="43"/>
    </row>
    <row r="1147" s="2" customFormat="1" ht="16.8" customHeight="1">
      <c r="A1147" s="37"/>
      <c r="B1147" s="43"/>
      <c r="C1147" s="264" t="s">
        <v>19</v>
      </c>
      <c r="D1147" s="264" t="s">
        <v>575</v>
      </c>
      <c r="E1147" s="16" t="s">
        <v>19</v>
      </c>
      <c r="F1147" s="265">
        <v>0</v>
      </c>
      <c r="G1147" s="37"/>
      <c r="H1147" s="43"/>
    </row>
    <row r="1148" s="2" customFormat="1" ht="16.8" customHeight="1">
      <c r="A1148" s="37"/>
      <c r="B1148" s="43"/>
      <c r="C1148" s="264" t="s">
        <v>191</v>
      </c>
      <c r="D1148" s="264" t="s">
        <v>1307</v>
      </c>
      <c r="E1148" s="16" t="s">
        <v>19</v>
      </c>
      <c r="F1148" s="265">
        <v>3</v>
      </c>
      <c r="G1148" s="37"/>
      <c r="H1148" s="43"/>
    </row>
    <row r="1149" s="2" customFormat="1" ht="16.8" customHeight="1">
      <c r="A1149" s="37"/>
      <c r="B1149" s="43"/>
      <c r="C1149" s="266" t="s">
        <v>1470</v>
      </c>
      <c r="D1149" s="37"/>
      <c r="E1149" s="37"/>
      <c r="F1149" s="37"/>
      <c r="G1149" s="37"/>
      <c r="H1149" s="43"/>
    </row>
    <row r="1150" s="2" customFormat="1" ht="16.8" customHeight="1">
      <c r="A1150" s="37"/>
      <c r="B1150" s="43"/>
      <c r="C1150" s="264" t="s">
        <v>821</v>
      </c>
      <c r="D1150" s="264" t="s">
        <v>822</v>
      </c>
      <c r="E1150" s="16" t="s">
        <v>672</v>
      </c>
      <c r="F1150" s="265">
        <v>3</v>
      </c>
      <c r="G1150" s="37"/>
      <c r="H1150" s="43"/>
    </row>
    <row r="1151" s="2" customFormat="1" ht="16.8" customHeight="1">
      <c r="A1151" s="37"/>
      <c r="B1151" s="43"/>
      <c r="C1151" s="260" t="s">
        <v>616</v>
      </c>
      <c r="D1151" s="261" t="s">
        <v>616</v>
      </c>
      <c r="E1151" s="262" t="s">
        <v>19</v>
      </c>
      <c r="F1151" s="263">
        <v>41.411000000000001</v>
      </c>
      <c r="G1151" s="37"/>
      <c r="H1151" s="43"/>
    </row>
    <row r="1152" s="2" customFormat="1" ht="16.8" customHeight="1">
      <c r="A1152" s="37"/>
      <c r="B1152" s="43"/>
      <c r="C1152" s="264" t="s">
        <v>19</v>
      </c>
      <c r="D1152" s="264" t="s">
        <v>575</v>
      </c>
      <c r="E1152" s="16" t="s">
        <v>19</v>
      </c>
      <c r="F1152" s="265">
        <v>0</v>
      </c>
      <c r="G1152" s="37"/>
      <c r="H1152" s="43"/>
    </row>
    <row r="1153" s="2" customFormat="1" ht="16.8" customHeight="1">
      <c r="A1153" s="37"/>
      <c r="B1153" s="43"/>
      <c r="C1153" s="264" t="s">
        <v>616</v>
      </c>
      <c r="D1153" s="264" t="s">
        <v>1373</v>
      </c>
      <c r="E1153" s="16" t="s">
        <v>19</v>
      </c>
      <c r="F1153" s="265">
        <v>41.411000000000001</v>
      </c>
      <c r="G1153" s="37"/>
      <c r="H1153" s="43"/>
    </row>
    <row r="1154" s="2" customFormat="1" ht="16.8" customHeight="1">
      <c r="A1154" s="37"/>
      <c r="B1154" s="43"/>
      <c r="C1154" s="266" t="s">
        <v>1470</v>
      </c>
      <c r="D1154" s="37"/>
      <c r="E1154" s="37"/>
      <c r="F1154" s="37"/>
      <c r="G1154" s="37"/>
      <c r="H1154" s="43"/>
    </row>
    <row r="1155" s="2" customFormat="1" ht="16.8" customHeight="1">
      <c r="A1155" s="37"/>
      <c r="B1155" s="43"/>
      <c r="C1155" s="264" t="s">
        <v>394</v>
      </c>
      <c r="D1155" s="264" t="s">
        <v>395</v>
      </c>
      <c r="E1155" s="16" t="s">
        <v>284</v>
      </c>
      <c r="F1155" s="265">
        <v>41.411000000000001</v>
      </c>
      <c r="G1155" s="37"/>
      <c r="H1155" s="43"/>
    </row>
    <row r="1156" s="2" customFormat="1" ht="16.8" customHeight="1">
      <c r="A1156" s="37"/>
      <c r="B1156" s="43"/>
      <c r="C1156" s="260" t="s">
        <v>626</v>
      </c>
      <c r="D1156" s="261" t="s">
        <v>626</v>
      </c>
      <c r="E1156" s="262" t="s">
        <v>19</v>
      </c>
      <c r="F1156" s="263">
        <v>235.80000000000001</v>
      </c>
      <c r="G1156" s="37"/>
      <c r="H1156" s="43"/>
    </row>
    <row r="1157" s="2" customFormat="1" ht="16.8" customHeight="1">
      <c r="A1157" s="37"/>
      <c r="B1157" s="43"/>
      <c r="C1157" s="264" t="s">
        <v>19</v>
      </c>
      <c r="D1157" s="264" t="s">
        <v>575</v>
      </c>
      <c r="E1157" s="16" t="s">
        <v>19</v>
      </c>
      <c r="F1157" s="265">
        <v>0</v>
      </c>
      <c r="G1157" s="37"/>
      <c r="H1157" s="43"/>
    </row>
    <row r="1158" s="2" customFormat="1" ht="16.8" customHeight="1">
      <c r="A1158" s="37"/>
      <c r="B1158" s="43"/>
      <c r="C1158" s="264" t="s">
        <v>626</v>
      </c>
      <c r="D1158" s="264" t="s">
        <v>1355</v>
      </c>
      <c r="E1158" s="16" t="s">
        <v>19</v>
      </c>
      <c r="F1158" s="265">
        <v>235.80000000000001</v>
      </c>
      <c r="G1158" s="37"/>
      <c r="H1158" s="43"/>
    </row>
    <row r="1159" s="2" customFormat="1" ht="16.8" customHeight="1">
      <c r="A1159" s="37"/>
      <c r="B1159" s="43"/>
      <c r="C1159" s="266" t="s">
        <v>1470</v>
      </c>
      <c r="D1159" s="37"/>
      <c r="E1159" s="37"/>
      <c r="F1159" s="37"/>
      <c r="G1159" s="37"/>
      <c r="H1159" s="43"/>
    </row>
    <row r="1160" s="2" customFormat="1" ht="16.8" customHeight="1">
      <c r="A1160" s="37"/>
      <c r="B1160" s="43"/>
      <c r="C1160" s="264" t="s">
        <v>999</v>
      </c>
      <c r="D1160" s="264" t="s">
        <v>1000</v>
      </c>
      <c r="E1160" s="16" t="s">
        <v>153</v>
      </c>
      <c r="F1160" s="265">
        <v>893.79999999999995</v>
      </c>
      <c r="G1160" s="37"/>
      <c r="H1160" s="43"/>
    </row>
    <row r="1161" s="2" customFormat="1" ht="16.8" customHeight="1">
      <c r="A1161" s="37"/>
      <c r="B1161" s="43"/>
      <c r="C1161" s="260" t="s">
        <v>637</v>
      </c>
      <c r="D1161" s="261" t="s">
        <v>637</v>
      </c>
      <c r="E1161" s="262" t="s">
        <v>19</v>
      </c>
      <c r="F1161" s="263">
        <v>235.80000000000001</v>
      </c>
      <c r="G1161" s="37"/>
      <c r="H1161" s="43"/>
    </row>
    <row r="1162" s="2" customFormat="1" ht="16.8" customHeight="1">
      <c r="A1162" s="37"/>
      <c r="B1162" s="43"/>
      <c r="C1162" s="264" t="s">
        <v>19</v>
      </c>
      <c r="D1162" s="264" t="s">
        <v>575</v>
      </c>
      <c r="E1162" s="16" t="s">
        <v>19</v>
      </c>
      <c r="F1162" s="265">
        <v>0</v>
      </c>
      <c r="G1162" s="37"/>
      <c r="H1162" s="43"/>
    </row>
    <row r="1163" s="2" customFormat="1" ht="16.8" customHeight="1">
      <c r="A1163" s="37"/>
      <c r="B1163" s="43"/>
      <c r="C1163" s="264" t="s">
        <v>637</v>
      </c>
      <c r="D1163" s="264" t="s">
        <v>1355</v>
      </c>
      <c r="E1163" s="16" t="s">
        <v>19</v>
      </c>
      <c r="F1163" s="265">
        <v>235.80000000000001</v>
      </c>
      <c r="G1163" s="37"/>
      <c r="H1163" s="43"/>
    </row>
    <row r="1164" s="2" customFormat="1" ht="16.8" customHeight="1">
      <c r="A1164" s="37"/>
      <c r="B1164" s="43"/>
      <c r="C1164" s="266" t="s">
        <v>1470</v>
      </c>
      <c r="D1164" s="37"/>
      <c r="E1164" s="37"/>
      <c r="F1164" s="37"/>
      <c r="G1164" s="37"/>
      <c r="H1164" s="43"/>
    </row>
    <row r="1165" s="2" customFormat="1" ht="16.8" customHeight="1">
      <c r="A1165" s="37"/>
      <c r="B1165" s="43"/>
      <c r="C1165" s="264" t="s">
        <v>402</v>
      </c>
      <c r="D1165" s="264" t="s">
        <v>403</v>
      </c>
      <c r="E1165" s="16" t="s">
        <v>153</v>
      </c>
      <c r="F1165" s="265">
        <v>893.79999999999995</v>
      </c>
      <c r="G1165" s="37"/>
      <c r="H1165" s="43"/>
    </row>
    <row r="1166" s="2" customFormat="1" ht="16.8" customHeight="1">
      <c r="A1166" s="37"/>
      <c r="B1166" s="43"/>
      <c r="C1166" s="260" t="s">
        <v>1014</v>
      </c>
      <c r="D1166" s="261" t="s">
        <v>1014</v>
      </c>
      <c r="E1166" s="262" t="s">
        <v>19</v>
      </c>
      <c r="F1166" s="263">
        <v>2</v>
      </c>
      <c r="G1166" s="37"/>
      <c r="H1166" s="43"/>
    </row>
    <row r="1167" s="2" customFormat="1" ht="16.8" customHeight="1">
      <c r="A1167" s="37"/>
      <c r="B1167" s="43"/>
      <c r="C1167" s="264" t="s">
        <v>19</v>
      </c>
      <c r="D1167" s="264" t="s">
        <v>575</v>
      </c>
      <c r="E1167" s="16" t="s">
        <v>19</v>
      </c>
      <c r="F1167" s="265">
        <v>0</v>
      </c>
      <c r="G1167" s="37"/>
      <c r="H1167" s="43"/>
    </row>
    <row r="1168" s="2" customFormat="1" ht="16.8" customHeight="1">
      <c r="A1168" s="37"/>
      <c r="B1168" s="43"/>
      <c r="C1168" s="264" t="s">
        <v>1014</v>
      </c>
      <c r="D1168" s="264" t="s">
        <v>1015</v>
      </c>
      <c r="E1168" s="16" t="s">
        <v>19</v>
      </c>
      <c r="F1168" s="265">
        <v>2</v>
      </c>
      <c r="G1168" s="37"/>
      <c r="H1168" s="43"/>
    </row>
    <row r="1169" s="2" customFormat="1" ht="16.8" customHeight="1">
      <c r="A1169" s="37"/>
      <c r="B1169" s="43"/>
      <c r="C1169" s="266" t="s">
        <v>1470</v>
      </c>
      <c r="D1169" s="37"/>
      <c r="E1169" s="37"/>
      <c r="F1169" s="37"/>
      <c r="G1169" s="37"/>
      <c r="H1169" s="43"/>
    </row>
    <row r="1170" s="2" customFormat="1" ht="16.8" customHeight="1">
      <c r="A1170" s="37"/>
      <c r="B1170" s="43"/>
      <c r="C1170" s="264" t="s">
        <v>1009</v>
      </c>
      <c r="D1170" s="264" t="s">
        <v>1010</v>
      </c>
      <c r="E1170" s="16" t="s">
        <v>178</v>
      </c>
      <c r="F1170" s="265">
        <v>2</v>
      </c>
      <c r="G1170" s="37"/>
      <c r="H1170" s="43"/>
    </row>
    <row r="1171" s="2" customFormat="1" ht="16.8" customHeight="1">
      <c r="A1171" s="37"/>
      <c r="B1171" s="43"/>
      <c r="C1171" s="260" t="s">
        <v>451</v>
      </c>
      <c r="D1171" s="261" t="s">
        <v>451</v>
      </c>
      <c r="E1171" s="262" t="s">
        <v>19</v>
      </c>
      <c r="F1171" s="263">
        <v>20</v>
      </c>
      <c r="G1171" s="37"/>
      <c r="H1171" s="43"/>
    </row>
    <row r="1172" s="2" customFormat="1" ht="16.8" customHeight="1">
      <c r="A1172" s="37"/>
      <c r="B1172" s="43"/>
      <c r="C1172" s="264" t="s">
        <v>19</v>
      </c>
      <c r="D1172" s="264" t="s">
        <v>575</v>
      </c>
      <c r="E1172" s="16" t="s">
        <v>19</v>
      </c>
      <c r="F1172" s="265">
        <v>0</v>
      </c>
      <c r="G1172" s="37"/>
      <c r="H1172" s="43"/>
    </row>
    <row r="1173" s="2" customFormat="1" ht="16.8" customHeight="1">
      <c r="A1173" s="37"/>
      <c r="B1173" s="43"/>
      <c r="C1173" s="264" t="s">
        <v>451</v>
      </c>
      <c r="D1173" s="264" t="s">
        <v>1019</v>
      </c>
      <c r="E1173" s="16" t="s">
        <v>19</v>
      </c>
      <c r="F1173" s="265">
        <v>20</v>
      </c>
      <c r="G1173" s="37"/>
      <c r="H1173" s="43"/>
    </row>
    <row r="1174" s="2" customFormat="1" ht="16.8" customHeight="1">
      <c r="A1174" s="37"/>
      <c r="B1174" s="43"/>
      <c r="C1174" s="266" t="s">
        <v>1470</v>
      </c>
      <c r="D1174" s="37"/>
      <c r="E1174" s="37"/>
      <c r="F1174" s="37"/>
      <c r="G1174" s="37"/>
      <c r="H1174" s="43"/>
    </row>
    <row r="1175" s="2" customFormat="1" ht="16.8" customHeight="1">
      <c r="A1175" s="37"/>
      <c r="B1175" s="43"/>
      <c r="C1175" s="264" t="s">
        <v>445</v>
      </c>
      <c r="D1175" s="264" t="s">
        <v>446</v>
      </c>
      <c r="E1175" s="16" t="s">
        <v>291</v>
      </c>
      <c r="F1175" s="265">
        <v>20</v>
      </c>
      <c r="G1175" s="37"/>
      <c r="H1175" s="43"/>
    </row>
    <row r="1176" s="2" customFormat="1" ht="16.8" customHeight="1">
      <c r="A1176" s="37"/>
      <c r="B1176" s="43"/>
      <c r="C1176" s="260" t="s">
        <v>686</v>
      </c>
      <c r="D1176" s="261" t="s">
        <v>686</v>
      </c>
      <c r="E1176" s="262" t="s">
        <v>19</v>
      </c>
      <c r="F1176" s="263">
        <v>4.2050000000000001</v>
      </c>
      <c r="G1176" s="37"/>
      <c r="H1176" s="43"/>
    </row>
    <row r="1177" s="2" customFormat="1" ht="16.8" customHeight="1">
      <c r="A1177" s="37"/>
      <c r="B1177" s="43"/>
      <c r="C1177" s="264" t="s">
        <v>19</v>
      </c>
      <c r="D1177" s="264" t="s">
        <v>575</v>
      </c>
      <c r="E1177" s="16" t="s">
        <v>19</v>
      </c>
      <c r="F1177" s="265">
        <v>0</v>
      </c>
      <c r="G1177" s="37"/>
      <c r="H1177" s="43"/>
    </row>
    <row r="1178" s="2" customFormat="1" ht="16.8" customHeight="1">
      <c r="A1178" s="37"/>
      <c r="B1178" s="43"/>
      <c r="C1178" s="264" t="s">
        <v>686</v>
      </c>
      <c r="D1178" s="264" t="s">
        <v>1021</v>
      </c>
      <c r="E1178" s="16" t="s">
        <v>19</v>
      </c>
      <c r="F1178" s="265">
        <v>4.2050000000000001</v>
      </c>
      <c r="G1178" s="37"/>
      <c r="H1178" s="43"/>
    </row>
    <row r="1179" s="2" customFormat="1" ht="16.8" customHeight="1">
      <c r="A1179" s="37"/>
      <c r="B1179" s="43"/>
      <c r="C1179" s="266" t="s">
        <v>1470</v>
      </c>
      <c r="D1179" s="37"/>
      <c r="E1179" s="37"/>
      <c r="F1179" s="37"/>
      <c r="G1179" s="37"/>
      <c r="H1179" s="43"/>
    </row>
    <row r="1180" s="2" customFormat="1" ht="16.8" customHeight="1">
      <c r="A1180" s="37"/>
      <c r="B1180" s="43"/>
      <c r="C1180" s="264" t="s">
        <v>456</v>
      </c>
      <c r="D1180" s="264" t="s">
        <v>457</v>
      </c>
      <c r="E1180" s="16" t="s">
        <v>284</v>
      </c>
      <c r="F1180" s="265">
        <v>4.415</v>
      </c>
      <c r="G1180" s="37"/>
      <c r="H1180" s="43"/>
    </row>
    <row r="1181" s="2" customFormat="1" ht="16.8" customHeight="1">
      <c r="A1181" s="37"/>
      <c r="B1181" s="43"/>
      <c r="C1181" s="260" t="s">
        <v>695</v>
      </c>
      <c r="D1181" s="261" t="s">
        <v>695</v>
      </c>
      <c r="E1181" s="262" t="s">
        <v>19</v>
      </c>
      <c r="F1181" s="263">
        <v>2583.4000000000001</v>
      </c>
      <c r="G1181" s="37"/>
      <c r="H1181" s="43"/>
    </row>
    <row r="1182" s="2" customFormat="1" ht="16.8" customHeight="1">
      <c r="A1182" s="37"/>
      <c r="B1182" s="43"/>
      <c r="C1182" s="264" t="s">
        <v>19</v>
      </c>
      <c r="D1182" s="264" t="s">
        <v>575</v>
      </c>
      <c r="E1182" s="16" t="s">
        <v>19</v>
      </c>
      <c r="F1182" s="265">
        <v>0</v>
      </c>
      <c r="G1182" s="37"/>
      <c r="H1182" s="43"/>
    </row>
    <row r="1183" s="2" customFormat="1" ht="16.8" customHeight="1">
      <c r="A1183" s="37"/>
      <c r="B1183" s="43"/>
      <c r="C1183" s="264" t="s">
        <v>695</v>
      </c>
      <c r="D1183" s="264" t="s">
        <v>1365</v>
      </c>
      <c r="E1183" s="16" t="s">
        <v>19</v>
      </c>
      <c r="F1183" s="265">
        <v>2583.4000000000001</v>
      </c>
      <c r="G1183" s="37"/>
      <c r="H1183" s="43"/>
    </row>
    <row r="1184" s="2" customFormat="1" ht="16.8" customHeight="1">
      <c r="A1184" s="37"/>
      <c r="B1184" s="43"/>
      <c r="C1184" s="266" t="s">
        <v>1470</v>
      </c>
      <c r="D1184" s="37"/>
      <c r="E1184" s="37"/>
      <c r="F1184" s="37"/>
      <c r="G1184" s="37"/>
      <c r="H1184" s="43"/>
    </row>
    <row r="1185" s="2" customFormat="1" ht="16.8" customHeight="1">
      <c r="A1185" s="37"/>
      <c r="B1185" s="43"/>
      <c r="C1185" s="264" t="s">
        <v>503</v>
      </c>
      <c r="D1185" s="264" t="s">
        <v>504</v>
      </c>
      <c r="E1185" s="16" t="s">
        <v>291</v>
      </c>
      <c r="F1185" s="265">
        <v>2583.4000000000001</v>
      </c>
      <c r="G1185" s="37"/>
      <c r="H1185" s="43"/>
    </row>
    <row r="1186" s="2" customFormat="1" ht="16.8" customHeight="1">
      <c r="A1186" s="37"/>
      <c r="B1186" s="43"/>
      <c r="C1186" s="260" t="s">
        <v>1106</v>
      </c>
      <c r="D1186" s="261" t="s">
        <v>1106</v>
      </c>
      <c r="E1186" s="262" t="s">
        <v>19</v>
      </c>
      <c r="F1186" s="263">
        <v>51.151000000000003</v>
      </c>
      <c r="G1186" s="37"/>
      <c r="H1186" s="43"/>
    </row>
    <row r="1187" s="2" customFormat="1" ht="16.8" customHeight="1">
      <c r="A1187" s="37"/>
      <c r="B1187" s="43"/>
      <c r="C1187" s="264" t="s">
        <v>19</v>
      </c>
      <c r="D1187" s="264" t="s">
        <v>575</v>
      </c>
      <c r="E1187" s="16" t="s">
        <v>19</v>
      </c>
      <c r="F1187" s="265">
        <v>0</v>
      </c>
      <c r="G1187" s="37"/>
      <c r="H1187" s="43"/>
    </row>
    <row r="1188" s="2" customFormat="1" ht="16.8" customHeight="1">
      <c r="A1188" s="37"/>
      <c r="B1188" s="43"/>
      <c r="C1188" s="264" t="s">
        <v>1106</v>
      </c>
      <c r="D1188" s="264" t="s">
        <v>1385</v>
      </c>
      <c r="E1188" s="16" t="s">
        <v>19</v>
      </c>
      <c r="F1188" s="265">
        <v>51.151000000000003</v>
      </c>
      <c r="G1188" s="37"/>
      <c r="H1188" s="43"/>
    </row>
    <row r="1189" s="2" customFormat="1" ht="16.8" customHeight="1">
      <c r="A1189" s="37"/>
      <c r="B1189" s="43"/>
      <c r="C1189" s="266" t="s">
        <v>1470</v>
      </c>
      <c r="D1189" s="37"/>
      <c r="E1189" s="37"/>
      <c r="F1189" s="37"/>
      <c r="G1189" s="37"/>
      <c r="H1189" s="43"/>
    </row>
    <row r="1190" s="2" customFormat="1" ht="16.8" customHeight="1">
      <c r="A1190" s="37"/>
      <c r="B1190" s="43"/>
      <c r="C1190" s="264" t="s">
        <v>512</v>
      </c>
      <c r="D1190" s="264" t="s">
        <v>513</v>
      </c>
      <c r="E1190" s="16" t="s">
        <v>284</v>
      </c>
      <c r="F1190" s="265">
        <v>51.151000000000003</v>
      </c>
      <c r="G1190" s="37"/>
      <c r="H1190" s="43"/>
    </row>
    <row r="1191" s="2" customFormat="1" ht="16.8" customHeight="1">
      <c r="A1191" s="37"/>
      <c r="B1191" s="43"/>
      <c r="C1191" s="260" t="s">
        <v>709</v>
      </c>
      <c r="D1191" s="261" t="s">
        <v>709</v>
      </c>
      <c r="E1191" s="262" t="s">
        <v>19</v>
      </c>
      <c r="F1191" s="263">
        <v>2583.4000000000001</v>
      </c>
      <c r="G1191" s="37"/>
      <c r="H1191" s="43"/>
    </row>
    <row r="1192" s="2" customFormat="1" ht="16.8" customHeight="1">
      <c r="A1192" s="37"/>
      <c r="B1192" s="43"/>
      <c r="C1192" s="264" t="s">
        <v>19</v>
      </c>
      <c r="D1192" s="264" t="s">
        <v>575</v>
      </c>
      <c r="E1192" s="16" t="s">
        <v>19</v>
      </c>
      <c r="F1192" s="265">
        <v>0</v>
      </c>
      <c r="G1192" s="37"/>
      <c r="H1192" s="43"/>
    </row>
    <row r="1193" s="2" customFormat="1" ht="16.8" customHeight="1">
      <c r="A1193" s="37"/>
      <c r="B1193" s="43"/>
      <c r="C1193" s="264" t="s">
        <v>709</v>
      </c>
      <c r="D1193" s="264" t="s">
        <v>1387</v>
      </c>
      <c r="E1193" s="16" t="s">
        <v>19</v>
      </c>
      <c r="F1193" s="265">
        <v>2583.4000000000001</v>
      </c>
      <c r="G1193" s="37"/>
      <c r="H1193" s="43"/>
    </row>
    <row r="1194" s="2" customFormat="1" ht="16.8" customHeight="1">
      <c r="A1194" s="37"/>
      <c r="B1194" s="43"/>
      <c r="C1194" s="266" t="s">
        <v>1470</v>
      </c>
      <c r="D1194" s="37"/>
      <c r="E1194" s="37"/>
      <c r="F1194" s="37"/>
      <c r="G1194" s="37"/>
      <c r="H1194" s="43"/>
    </row>
    <row r="1195" s="2" customFormat="1" ht="16.8" customHeight="1">
      <c r="A1195" s="37"/>
      <c r="B1195" s="43"/>
      <c r="C1195" s="264" t="s">
        <v>519</v>
      </c>
      <c r="D1195" s="264" t="s">
        <v>520</v>
      </c>
      <c r="E1195" s="16" t="s">
        <v>291</v>
      </c>
      <c r="F1195" s="265">
        <v>2583.4000000000001</v>
      </c>
      <c r="G1195" s="37"/>
      <c r="H1195" s="43"/>
    </row>
    <row r="1196" s="2" customFormat="1" ht="16.8" customHeight="1">
      <c r="A1196" s="37"/>
      <c r="B1196" s="43"/>
      <c r="C1196" s="260" t="s">
        <v>719</v>
      </c>
      <c r="D1196" s="261" t="s">
        <v>719</v>
      </c>
      <c r="E1196" s="262" t="s">
        <v>19</v>
      </c>
      <c r="F1196" s="263">
        <v>2583.4000000000001</v>
      </c>
      <c r="G1196" s="37"/>
      <c r="H1196" s="43"/>
    </row>
    <row r="1197" s="2" customFormat="1" ht="16.8" customHeight="1">
      <c r="A1197" s="37"/>
      <c r="B1197" s="43"/>
      <c r="C1197" s="264" t="s">
        <v>19</v>
      </c>
      <c r="D1197" s="264" t="s">
        <v>575</v>
      </c>
      <c r="E1197" s="16" t="s">
        <v>19</v>
      </c>
      <c r="F1197" s="265">
        <v>0</v>
      </c>
      <c r="G1197" s="37"/>
      <c r="H1197" s="43"/>
    </row>
    <row r="1198" s="2" customFormat="1" ht="16.8" customHeight="1">
      <c r="A1198" s="37"/>
      <c r="B1198" s="43"/>
      <c r="C1198" s="264" t="s">
        <v>719</v>
      </c>
      <c r="D1198" s="264" t="s">
        <v>1389</v>
      </c>
      <c r="E1198" s="16" t="s">
        <v>19</v>
      </c>
      <c r="F1198" s="265">
        <v>2583.4000000000001</v>
      </c>
      <c r="G1198" s="37"/>
      <c r="H1198" s="43"/>
    </row>
    <row r="1199" s="2" customFormat="1" ht="16.8" customHeight="1">
      <c r="A1199" s="37"/>
      <c r="B1199" s="43"/>
      <c r="C1199" s="266" t="s">
        <v>1470</v>
      </c>
      <c r="D1199" s="37"/>
      <c r="E1199" s="37"/>
      <c r="F1199" s="37"/>
      <c r="G1199" s="37"/>
      <c r="H1199" s="43"/>
    </row>
    <row r="1200" s="2" customFormat="1" ht="16.8" customHeight="1">
      <c r="A1200" s="37"/>
      <c r="B1200" s="43"/>
      <c r="C1200" s="264" t="s">
        <v>529</v>
      </c>
      <c r="D1200" s="264" t="s">
        <v>530</v>
      </c>
      <c r="E1200" s="16" t="s">
        <v>291</v>
      </c>
      <c r="F1200" s="265">
        <v>2583.4000000000001</v>
      </c>
      <c r="G1200" s="37"/>
      <c r="H1200" s="43"/>
    </row>
    <row r="1201" s="2" customFormat="1" ht="16.8" customHeight="1">
      <c r="A1201" s="37"/>
      <c r="B1201" s="43"/>
      <c r="C1201" s="260" t="s">
        <v>206</v>
      </c>
      <c r="D1201" s="261" t="s">
        <v>206</v>
      </c>
      <c r="E1201" s="262" t="s">
        <v>19</v>
      </c>
      <c r="F1201" s="263">
        <v>3</v>
      </c>
      <c r="G1201" s="37"/>
      <c r="H1201" s="43"/>
    </row>
    <row r="1202" s="2" customFormat="1" ht="16.8" customHeight="1">
      <c r="A1202" s="37"/>
      <c r="B1202" s="43"/>
      <c r="C1202" s="264" t="s">
        <v>19</v>
      </c>
      <c r="D1202" s="264" t="s">
        <v>575</v>
      </c>
      <c r="E1202" s="16" t="s">
        <v>19</v>
      </c>
      <c r="F1202" s="265">
        <v>0</v>
      </c>
      <c r="G1202" s="37"/>
      <c r="H1202" s="43"/>
    </row>
    <row r="1203" s="2" customFormat="1" ht="16.8" customHeight="1">
      <c r="A1203" s="37"/>
      <c r="B1203" s="43"/>
      <c r="C1203" s="264" t="s">
        <v>206</v>
      </c>
      <c r="D1203" s="264" t="s">
        <v>1305</v>
      </c>
      <c r="E1203" s="16" t="s">
        <v>19</v>
      </c>
      <c r="F1203" s="265">
        <v>3</v>
      </c>
      <c r="G1203" s="37"/>
      <c r="H1203" s="43"/>
    </row>
    <row r="1204" s="2" customFormat="1" ht="16.8" customHeight="1">
      <c r="A1204" s="37"/>
      <c r="B1204" s="43"/>
      <c r="C1204" s="266" t="s">
        <v>1470</v>
      </c>
      <c r="D1204" s="37"/>
      <c r="E1204" s="37"/>
      <c r="F1204" s="37"/>
      <c r="G1204" s="37"/>
      <c r="H1204" s="43"/>
    </row>
    <row r="1205" s="2" customFormat="1" ht="16.8" customHeight="1">
      <c r="A1205" s="37"/>
      <c r="B1205" s="43"/>
      <c r="C1205" s="264" t="s">
        <v>827</v>
      </c>
      <c r="D1205" s="264" t="s">
        <v>828</v>
      </c>
      <c r="E1205" s="16" t="s">
        <v>484</v>
      </c>
      <c r="F1205" s="265">
        <v>3</v>
      </c>
      <c r="G1205" s="37"/>
      <c r="H1205" s="43"/>
    </row>
    <row r="1206" s="2" customFormat="1" ht="16.8" customHeight="1">
      <c r="A1206" s="37"/>
      <c r="B1206" s="43"/>
      <c r="C1206" s="260" t="s">
        <v>729</v>
      </c>
      <c r="D1206" s="261" t="s">
        <v>729</v>
      </c>
      <c r="E1206" s="262" t="s">
        <v>19</v>
      </c>
      <c r="F1206" s="263">
        <v>5</v>
      </c>
      <c r="G1206" s="37"/>
      <c r="H1206" s="43"/>
    </row>
    <row r="1207" s="2" customFormat="1" ht="16.8" customHeight="1">
      <c r="A1207" s="37"/>
      <c r="B1207" s="43"/>
      <c r="C1207" s="264" t="s">
        <v>19</v>
      </c>
      <c r="D1207" s="264" t="s">
        <v>575</v>
      </c>
      <c r="E1207" s="16" t="s">
        <v>19</v>
      </c>
      <c r="F1207" s="265">
        <v>0</v>
      </c>
      <c r="G1207" s="37"/>
      <c r="H1207" s="43"/>
    </row>
    <row r="1208" s="2" customFormat="1" ht="16.8" customHeight="1">
      <c r="A1208" s="37"/>
      <c r="B1208" s="43"/>
      <c r="C1208" s="264" t="s">
        <v>729</v>
      </c>
      <c r="D1208" s="264" t="s">
        <v>1391</v>
      </c>
      <c r="E1208" s="16" t="s">
        <v>19</v>
      </c>
      <c r="F1208" s="265">
        <v>5</v>
      </c>
      <c r="G1208" s="37"/>
      <c r="H1208" s="43"/>
    </row>
    <row r="1209" s="2" customFormat="1" ht="16.8" customHeight="1">
      <c r="A1209" s="37"/>
      <c r="B1209" s="43"/>
      <c r="C1209" s="266" t="s">
        <v>1470</v>
      </c>
      <c r="D1209" s="37"/>
      <c r="E1209" s="37"/>
      <c r="F1209" s="37"/>
      <c r="G1209" s="37"/>
      <c r="H1209" s="43"/>
    </row>
    <row r="1210" s="2" customFormat="1" ht="16.8" customHeight="1">
      <c r="A1210" s="37"/>
      <c r="B1210" s="43"/>
      <c r="C1210" s="264" t="s">
        <v>570</v>
      </c>
      <c r="D1210" s="264" t="s">
        <v>571</v>
      </c>
      <c r="E1210" s="16" t="s">
        <v>291</v>
      </c>
      <c r="F1210" s="265">
        <v>5</v>
      </c>
      <c r="G1210" s="37"/>
      <c r="H1210" s="43"/>
    </row>
    <row r="1211" s="2" customFormat="1" ht="16.8" customHeight="1">
      <c r="A1211" s="37"/>
      <c r="B1211" s="43"/>
      <c r="C1211" s="260" t="s">
        <v>741</v>
      </c>
      <c r="D1211" s="261" t="s">
        <v>741</v>
      </c>
      <c r="E1211" s="262" t="s">
        <v>19</v>
      </c>
      <c r="F1211" s="263">
        <v>729.63999999999999</v>
      </c>
      <c r="G1211" s="37"/>
      <c r="H1211" s="43"/>
    </row>
    <row r="1212" s="2" customFormat="1" ht="16.8" customHeight="1">
      <c r="A1212" s="37"/>
      <c r="B1212" s="43"/>
      <c r="C1212" s="264" t="s">
        <v>19</v>
      </c>
      <c r="D1212" s="264" t="s">
        <v>575</v>
      </c>
      <c r="E1212" s="16" t="s">
        <v>19</v>
      </c>
      <c r="F1212" s="265">
        <v>0</v>
      </c>
      <c r="G1212" s="37"/>
      <c r="H1212" s="43"/>
    </row>
    <row r="1213" s="2" customFormat="1" ht="16.8" customHeight="1">
      <c r="A1213" s="37"/>
      <c r="B1213" s="43"/>
      <c r="C1213" s="264" t="s">
        <v>741</v>
      </c>
      <c r="D1213" s="264" t="s">
        <v>1393</v>
      </c>
      <c r="E1213" s="16" t="s">
        <v>19</v>
      </c>
      <c r="F1213" s="265">
        <v>729.63999999999999</v>
      </c>
      <c r="G1213" s="37"/>
      <c r="H1213" s="43"/>
    </row>
    <row r="1214" s="2" customFormat="1" ht="16.8" customHeight="1">
      <c r="A1214" s="37"/>
      <c r="B1214" s="43"/>
      <c r="C1214" s="266" t="s">
        <v>1470</v>
      </c>
      <c r="D1214" s="37"/>
      <c r="E1214" s="37"/>
      <c r="F1214" s="37"/>
      <c r="G1214" s="37"/>
      <c r="H1214" s="43"/>
    </row>
    <row r="1215" s="2" customFormat="1" ht="16.8" customHeight="1">
      <c r="A1215" s="37"/>
      <c r="B1215" s="43"/>
      <c r="C1215" s="264" t="s">
        <v>581</v>
      </c>
      <c r="D1215" s="264" t="s">
        <v>582</v>
      </c>
      <c r="E1215" s="16" t="s">
        <v>291</v>
      </c>
      <c r="F1215" s="265">
        <v>729.63999999999999</v>
      </c>
      <c r="G1215" s="37"/>
      <c r="H1215" s="43"/>
    </row>
    <row r="1216" s="2" customFormat="1" ht="16.8" customHeight="1">
      <c r="A1216" s="37"/>
      <c r="B1216" s="43"/>
      <c r="C1216" s="260" t="s">
        <v>751</v>
      </c>
      <c r="D1216" s="261" t="s">
        <v>751</v>
      </c>
      <c r="E1216" s="262" t="s">
        <v>19</v>
      </c>
      <c r="F1216" s="263">
        <v>5</v>
      </c>
      <c r="G1216" s="37"/>
      <c r="H1216" s="43"/>
    </row>
    <row r="1217" s="2" customFormat="1" ht="16.8" customHeight="1">
      <c r="A1217" s="37"/>
      <c r="B1217" s="43"/>
      <c r="C1217" s="264" t="s">
        <v>19</v>
      </c>
      <c r="D1217" s="264" t="s">
        <v>575</v>
      </c>
      <c r="E1217" s="16" t="s">
        <v>19</v>
      </c>
      <c r="F1217" s="265">
        <v>0</v>
      </c>
      <c r="G1217" s="37"/>
      <c r="H1217" s="43"/>
    </row>
    <row r="1218" s="2" customFormat="1" ht="16.8" customHeight="1">
      <c r="A1218" s="37"/>
      <c r="B1218" s="43"/>
      <c r="C1218" s="264" t="s">
        <v>751</v>
      </c>
      <c r="D1218" s="264" t="s">
        <v>1395</v>
      </c>
      <c r="E1218" s="16" t="s">
        <v>19</v>
      </c>
      <c r="F1218" s="265">
        <v>5</v>
      </c>
      <c r="G1218" s="37"/>
      <c r="H1218" s="43"/>
    </row>
    <row r="1219" s="2" customFormat="1" ht="16.8" customHeight="1">
      <c r="A1219" s="37"/>
      <c r="B1219" s="43"/>
      <c r="C1219" s="266" t="s">
        <v>1470</v>
      </c>
      <c r="D1219" s="37"/>
      <c r="E1219" s="37"/>
      <c r="F1219" s="37"/>
      <c r="G1219" s="37"/>
      <c r="H1219" s="43"/>
    </row>
    <row r="1220" s="2" customFormat="1" ht="16.8" customHeight="1">
      <c r="A1220" s="37"/>
      <c r="B1220" s="43"/>
      <c r="C1220" s="264" t="s">
        <v>591</v>
      </c>
      <c r="D1220" s="264" t="s">
        <v>592</v>
      </c>
      <c r="E1220" s="16" t="s">
        <v>178</v>
      </c>
      <c r="F1220" s="265">
        <v>5</v>
      </c>
      <c r="G1220" s="37"/>
      <c r="H1220" s="43"/>
    </row>
    <row r="1221" s="2" customFormat="1" ht="16.8" customHeight="1">
      <c r="A1221" s="37"/>
      <c r="B1221" s="43"/>
      <c r="C1221" s="260" t="s">
        <v>761</v>
      </c>
      <c r="D1221" s="261" t="s">
        <v>761</v>
      </c>
      <c r="E1221" s="262" t="s">
        <v>19</v>
      </c>
      <c r="F1221" s="263">
        <v>2218.5999999999999</v>
      </c>
      <c r="G1221" s="37"/>
      <c r="H1221" s="43"/>
    </row>
    <row r="1222" s="2" customFormat="1" ht="16.8" customHeight="1">
      <c r="A1222" s="37"/>
      <c r="B1222" s="43"/>
      <c r="C1222" s="264" t="s">
        <v>19</v>
      </c>
      <c r="D1222" s="264" t="s">
        <v>575</v>
      </c>
      <c r="E1222" s="16" t="s">
        <v>19</v>
      </c>
      <c r="F1222" s="265">
        <v>0</v>
      </c>
      <c r="G1222" s="37"/>
      <c r="H1222" s="43"/>
    </row>
    <row r="1223" s="2" customFormat="1" ht="16.8" customHeight="1">
      <c r="A1223" s="37"/>
      <c r="B1223" s="43"/>
      <c r="C1223" s="264" t="s">
        <v>761</v>
      </c>
      <c r="D1223" s="264" t="s">
        <v>1397</v>
      </c>
      <c r="E1223" s="16" t="s">
        <v>19</v>
      </c>
      <c r="F1223" s="265">
        <v>2218.5999999999999</v>
      </c>
      <c r="G1223" s="37"/>
      <c r="H1223" s="43"/>
    </row>
    <row r="1224" s="2" customFormat="1" ht="16.8" customHeight="1">
      <c r="A1224" s="37"/>
      <c r="B1224" s="43"/>
      <c r="C1224" s="266" t="s">
        <v>1470</v>
      </c>
      <c r="D1224" s="37"/>
      <c r="E1224" s="37"/>
      <c r="F1224" s="37"/>
      <c r="G1224" s="37"/>
      <c r="H1224" s="43"/>
    </row>
    <row r="1225" s="2" customFormat="1" ht="16.8" customHeight="1">
      <c r="A1225" s="37"/>
      <c r="B1225" s="43"/>
      <c r="C1225" s="264" t="s">
        <v>601</v>
      </c>
      <c r="D1225" s="264" t="s">
        <v>602</v>
      </c>
      <c r="E1225" s="16" t="s">
        <v>291</v>
      </c>
      <c r="F1225" s="265">
        <v>2218.5999999999999</v>
      </c>
      <c r="G1225" s="37"/>
      <c r="H1225" s="43"/>
    </row>
    <row r="1226" s="2" customFormat="1" ht="16.8" customHeight="1">
      <c r="A1226" s="37"/>
      <c r="B1226" s="43"/>
      <c r="C1226" s="260" t="s">
        <v>770</v>
      </c>
      <c r="D1226" s="261" t="s">
        <v>770</v>
      </c>
      <c r="E1226" s="262" t="s">
        <v>19</v>
      </c>
      <c r="F1226" s="263">
        <v>15</v>
      </c>
      <c r="G1226" s="37"/>
      <c r="H1226" s="43"/>
    </row>
    <row r="1227" s="2" customFormat="1" ht="16.8" customHeight="1">
      <c r="A1227" s="37"/>
      <c r="B1227" s="43"/>
      <c r="C1227" s="264" t="s">
        <v>19</v>
      </c>
      <c r="D1227" s="264" t="s">
        <v>575</v>
      </c>
      <c r="E1227" s="16" t="s">
        <v>19</v>
      </c>
      <c r="F1227" s="265">
        <v>0</v>
      </c>
      <c r="G1227" s="37"/>
      <c r="H1227" s="43"/>
    </row>
    <row r="1228" s="2" customFormat="1" ht="16.8" customHeight="1">
      <c r="A1228" s="37"/>
      <c r="B1228" s="43"/>
      <c r="C1228" s="264" t="s">
        <v>770</v>
      </c>
      <c r="D1228" s="264" t="s">
        <v>1399</v>
      </c>
      <c r="E1228" s="16" t="s">
        <v>19</v>
      </c>
      <c r="F1228" s="265">
        <v>15</v>
      </c>
      <c r="G1228" s="37"/>
      <c r="H1228" s="43"/>
    </row>
    <row r="1229" s="2" customFormat="1" ht="16.8" customHeight="1">
      <c r="A1229" s="37"/>
      <c r="B1229" s="43"/>
      <c r="C1229" s="266" t="s">
        <v>1470</v>
      </c>
      <c r="D1229" s="37"/>
      <c r="E1229" s="37"/>
      <c r="F1229" s="37"/>
      <c r="G1229" s="37"/>
      <c r="H1229" s="43"/>
    </row>
    <row r="1230" s="2" customFormat="1" ht="16.8" customHeight="1">
      <c r="A1230" s="37"/>
      <c r="B1230" s="43"/>
      <c r="C1230" s="264" t="s">
        <v>1162</v>
      </c>
      <c r="D1230" s="264" t="s">
        <v>1163</v>
      </c>
      <c r="E1230" s="16" t="s">
        <v>281</v>
      </c>
      <c r="F1230" s="265">
        <v>15</v>
      </c>
      <c r="G1230" s="37"/>
      <c r="H1230" s="43"/>
    </row>
    <row r="1231" s="2" customFormat="1" ht="16.8" customHeight="1">
      <c r="A1231" s="37"/>
      <c r="B1231" s="43"/>
      <c r="C1231" s="260" t="s">
        <v>1133</v>
      </c>
      <c r="D1231" s="261" t="s">
        <v>1133</v>
      </c>
      <c r="E1231" s="262" t="s">
        <v>19</v>
      </c>
      <c r="F1231" s="263">
        <v>20</v>
      </c>
      <c r="G1231" s="37"/>
      <c r="H1231" s="43"/>
    </row>
    <row r="1232" s="2" customFormat="1" ht="16.8" customHeight="1">
      <c r="A1232" s="37"/>
      <c r="B1232" s="43"/>
      <c r="C1232" s="264" t="s">
        <v>19</v>
      </c>
      <c r="D1232" s="264" t="s">
        <v>575</v>
      </c>
      <c r="E1232" s="16" t="s">
        <v>19</v>
      </c>
      <c r="F1232" s="265">
        <v>0</v>
      </c>
      <c r="G1232" s="37"/>
      <c r="H1232" s="43"/>
    </row>
    <row r="1233" s="2" customFormat="1" ht="16.8" customHeight="1">
      <c r="A1233" s="37"/>
      <c r="B1233" s="43"/>
      <c r="C1233" s="264" t="s">
        <v>1133</v>
      </c>
      <c r="D1233" s="264" t="s">
        <v>1401</v>
      </c>
      <c r="E1233" s="16" t="s">
        <v>19</v>
      </c>
      <c r="F1233" s="265">
        <v>20</v>
      </c>
      <c r="G1233" s="37"/>
      <c r="H1233" s="43"/>
    </row>
    <row r="1234" s="2" customFormat="1" ht="16.8" customHeight="1">
      <c r="A1234" s="37"/>
      <c r="B1234" s="43"/>
      <c r="C1234" s="266" t="s">
        <v>1470</v>
      </c>
      <c r="D1234" s="37"/>
      <c r="E1234" s="37"/>
      <c r="F1234" s="37"/>
      <c r="G1234" s="37"/>
      <c r="H1234" s="43"/>
    </row>
    <row r="1235" s="2" customFormat="1" ht="16.8" customHeight="1">
      <c r="A1235" s="37"/>
      <c r="B1235" s="43"/>
      <c r="C1235" s="264" t="s">
        <v>1171</v>
      </c>
      <c r="D1235" s="264" t="s">
        <v>1172</v>
      </c>
      <c r="E1235" s="16" t="s">
        <v>291</v>
      </c>
      <c r="F1235" s="265">
        <v>20</v>
      </c>
      <c r="G1235" s="37"/>
      <c r="H1235" s="43"/>
    </row>
    <row r="1236" s="2" customFormat="1" ht="16.8" customHeight="1">
      <c r="A1236" s="37"/>
      <c r="B1236" s="43"/>
      <c r="C1236" s="260" t="s">
        <v>1139</v>
      </c>
      <c r="D1236" s="261" t="s">
        <v>1139</v>
      </c>
      <c r="E1236" s="262" t="s">
        <v>19</v>
      </c>
      <c r="F1236" s="263">
        <v>30</v>
      </c>
      <c r="G1236" s="37"/>
      <c r="H1236" s="43"/>
    </row>
    <row r="1237" s="2" customFormat="1" ht="16.8" customHeight="1">
      <c r="A1237" s="37"/>
      <c r="B1237" s="43"/>
      <c r="C1237" s="264" t="s">
        <v>19</v>
      </c>
      <c r="D1237" s="264" t="s">
        <v>575</v>
      </c>
      <c r="E1237" s="16" t="s">
        <v>19</v>
      </c>
      <c r="F1237" s="265">
        <v>0</v>
      </c>
      <c r="G1237" s="37"/>
      <c r="H1237" s="43"/>
    </row>
    <row r="1238" s="2" customFormat="1" ht="16.8" customHeight="1">
      <c r="A1238" s="37"/>
      <c r="B1238" s="43"/>
      <c r="C1238" s="264" t="s">
        <v>1139</v>
      </c>
      <c r="D1238" s="264" t="s">
        <v>1403</v>
      </c>
      <c r="E1238" s="16" t="s">
        <v>19</v>
      </c>
      <c r="F1238" s="265">
        <v>30</v>
      </c>
      <c r="G1238" s="37"/>
      <c r="H1238" s="43"/>
    </row>
    <row r="1239" s="2" customFormat="1" ht="16.8" customHeight="1">
      <c r="A1239" s="37"/>
      <c r="B1239" s="43"/>
      <c r="C1239" s="266" t="s">
        <v>1470</v>
      </c>
      <c r="D1239" s="37"/>
      <c r="E1239" s="37"/>
      <c r="F1239" s="37"/>
      <c r="G1239" s="37"/>
      <c r="H1239" s="43"/>
    </row>
    <row r="1240" s="2" customFormat="1" ht="16.8" customHeight="1">
      <c r="A1240" s="37"/>
      <c r="B1240" s="43"/>
      <c r="C1240" s="264" t="s">
        <v>1184</v>
      </c>
      <c r="D1240" s="264" t="s">
        <v>1185</v>
      </c>
      <c r="E1240" s="16" t="s">
        <v>281</v>
      </c>
      <c r="F1240" s="265">
        <v>30</v>
      </c>
      <c r="G1240" s="37"/>
      <c r="H1240" s="43"/>
    </row>
    <row r="1241" s="2" customFormat="1" ht="16.8" customHeight="1">
      <c r="A1241" s="37"/>
      <c r="B1241" s="43"/>
      <c r="C1241" s="260" t="s">
        <v>1145</v>
      </c>
      <c r="D1241" s="261" t="s">
        <v>1145</v>
      </c>
      <c r="E1241" s="262" t="s">
        <v>19</v>
      </c>
      <c r="F1241" s="263">
        <v>3</v>
      </c>
      <c r="G1241" s="37"/>
      <c r="H1241" s="43"/>
    </row>
    <row r="1242" s="2" customFormat="1" ht="16.8" customHeight="1">
      <c r="A1242" s="37"/>
      <c r="B1242" s="43"/>
      <c r="C1242" s="264" t="s">
        <v>19</v>
      </c>
      <c r="D1242" s="264" t="s">
        <v>575</v>
      </c>
      <c r="E1242" s="16" t="s">
        <v>19</v>
      </c>
      <c r="F1242" s="265">
        <v>0</v>
      </c>
      <c r="G1242" s="37"/>
      <c r="H1242" s="43"/>
    </row>
    <row r="1243" s="2" customFormat="1" ht="16.8" customHeight="1">
      <c r="A1243" s="37"/>
      <c r="B1243" s="43"/>
      <c r="C1243" s="264" t="s">
        <v>1145</v>
      </c>
      <c r="D1243" s="264" t="s">
        <v>1405</v>
      </c>
      <c r="E1243" s="16" t="s">
        <v>19</v>
      </c>
      <c r="F1243" s="265">
        <v>3</v>
      </c>
      <c r="G1243" s="37"/>
      <c r="H1243" s="43"/>
    </row>
    <row r="1244" s="2" customFormat="1" ht="16.8" customHeight="1">
      <c r="A1244" s="37"/>
      <c r="B1244" s="43"/>
      <c r="C1244" s="266" t="s">
        <v>1470</v>
      </c>
      <c r="D1244" s="37"/>
      <c r="E1244" s="37"/>
      <c r="F1244" s="37"/>
      <c r="G1244" s="37"/>
      <c r="H1244" s="43"/>
    </row>
    <row r="1245" s="2" customFormat="1" ht="16.8" customHeight="1">
      <c r="A1245" s="37"/>
      <c r="B1245" s="43"/>
      <c r="C1245" s="264" t="s">
        <v>1194</v>
      </c>
      <c r="D1245" s="264" t="s">
        <v>1195</v>
      </c>
      <c r="E1245" s="16" t="s">
        <v>291</v>
      </c>
      <c r="F1245" s="265">
        <v>3</v>
      </c>
      <c r="G1245" s="37"/>
      <c r="H1245" s="43"/>
    </row>
    <row r="1246" s="2" customFormat="1" ht="16.8" customHeight="1">
      <c r="A1246" s="37"/>
      <c r="B1246" s="43"/>
      <c r="C1246" s="260" t="s">
        <v>1151</v>
      </c>
      <c r="D1246" s="261" t="s">
        <v>1151</v>
      </c>
      <c r="E1246" s="262" t="s">
        <v>19</v>
      </c>
      <c r="F1246" s="263">
        <v>60</v>
      </c>
      <c r="G1246" s="37"/>
      <c r="H1246" s="43"/>
    </row>
    <row r="1247" s="2" customFormat="1" ht="16.8" customHeight="1">
      <c r="A1247" s="37"/>
      <c r="B1247" s="43"/>
      <c r="C1247" s="264" t="s">
        <v>19</v>
      </c>
      <c r="D1247" s="264" t="s">
        <v>575</v>
      </c>
      <c r="E1247" s="16" t="s">
        <v>19</v>
      </c>
      <c r="F1247" s="265">
        <v>0</v>
      </c>
      <c r="G1247" s="37"/>
      <c r="H1247" s="43"/>
    </row>
    <row r="1248" s="2" customFormat="1" ht="16.8" customHeight="1">
      <c r="A1248" s="37"/>
      <c r="B1248" s="43"/>
      <c r="C1248" s="264" t="s">
        <v>1151</v>
      </c>
      <c r="D1248" s="264" t="s">
        <v>1407</v>
      </c>
      <c r="E1248" s="16" t="s">
        <v>19</v>
      </c>
      <c r="F1248" s="265">
        <v>60</v>
      </c>
      <c r="G1248" s="37"/>
      <c r="H1248" s="43"/>
    </row>
    <row r="1249" s="2" customFormat="1" ht="16.8" customHeight="1">
      <c r="A1249" s="37"/>
      <c r="B1249" s="43"/>
      <c r="C1249" s="266" t="s">
        <v>1470</v>
      </c>
      <c r="D1249" s="37"/>
      <c r="E1249" s="37"/>
      <c r="F1249" s="37"/>
      <c r="G1249" s="37"/>
      <c r="H1249" s="43"/>
    </row>
    <row r="1250" s="2" customFormat="1" ht="16.8" customHeight="1">
      <c r="A1250" s="37"/>
      <c r="B1250" s="43"/>
      <c r="C1250" s="264" t="s">
        <v>1202</v>
      </c>
      <c r="D1250" s="264" t="s">
        <v>1203</v>
      </c>
      <c r="E1250" s="16" t="s">
        <v>281</v>
      </c>
      <c r="F1250" s="265">
        <v>60</v>
      </c>
      <c r="G1250" s="37"/>
      <c r="H1250" s="43"/>
    </row>
    <row r="1251" s="2" customFormat="1" ht="16.8" customHeight="1">
      <c r="A1251" s="37"/>
      <c r="B1251" s="43"/>
      <c r="C1251" s="260" t="s">
        <v>837</v>
      </c>
      <c r="D1251" s="261" t="s">
        <v>837</v>
      </c>
      <c r="E1251" s="262" t="s">
        <v>19</v>
      </c>
      <c r="F1251" s="263">
        <v>3</v>
      </c>
      <c r="G1251" s="37"/>
      <c r="H1251" s="43"/>
    </row>
    <row r="1252" s="2" customFormat="1" ht="16.8" customHeight="1">
      <c r="A1252" s="37"/>
      <c r="B1252" s="43"/>
      <c r="C1252" s="264" t="s">
        <v>19</v>
      </c>
      <c r="D1252" s="264" t="s">
        <v>575</v>
      </c>
      <c r="E1252" s="16" t="s">
        <v>19</v>
      </c>
      <c r="F1252" s="265">
        <v>0</v>
      </c>
      <c r="G1252" s="37"/>
      <c r="H1252" s="43"/>
    </row>
    <row r="1253" s="2" customFormat="1" ht="16.8" customHeight="1">
      <c r="A1253" s="37"/>
      <c r="B1253" s="43"/>
      <c r="C1253" s="264" t="s">
        <v>837</v>
      </c>
      <c r="D1253" s="264" t="s">
        <v>1307</v>
      </c>
      <c r="E1253" s="16" t="s">
        <v>19</v>
      </c>
      <c r="F1253" s="265">
        <v>3</v>
      </c>
      <c r="G1253" s="37"/>
      <c r="H1253" s="43"/>
    </row>
    <row r="1254" s="2" customFormat="1" ht="16.8" customHeight="1">
      <c r="A1254" s="37"/>
      <c r="B1254" s="43"/>
      <c r="C1254" s="266" t="s">
        <v>1470</v>
      </c>
      <c r="D1254" s="37"/>
      <c r="E1254" s="37"/>
      <c r="F1254" s="37"/>
      <c r="G1254" s="37"/>
      <c r="H1254" s="43"/>
    </row>
    <row r="1255" s="2" customFormat="1" ht="16.8" customHeight="1">
      <c r="A1255" s="37"/>
      <c r="B1255" s="43"/>
      <c r="C1255" s="264" t="s">
        <v>832</v>
      </c>
      <c r="D1255" s="264" t="s">
        <v>833</v>
      </c>
      <c r="E1255" s="16" t="s">
        <v>484</v>
      </c>
      <c r="F1255" s="265">
        <v>3</v>
      </c>
      <c r="G1255" s="37"/>
      <c r="H1255" s="43"/>
    </row>
    <row r="1256" s="2" customFormat="1" ht="16.8" customHeight="1">
      <c r="A1256" s="37"/>
      <c r="B1256" s="43"/>
      <c r="C1256" s="260" t="s">
        <v>1176</v>
      </c>
      <c r="D1256" s="261" t="s">
        <v>1176</v>
      </c>
      <c r="E1256" s="262" t="s">
        <v>19</v>
      </c>
      <c r="F1256" s="263">
        <v>4.9050000000000002</v>
      </c>
      <c r="G1256" s="37"/>
      <c r="H1256" s="43"/>
    </row>
    <row r="1257" s="2" customFormat="1" ht="16.8" customHeight="1">
      <c r="A1257" s="37"/>
      <c r="B1257" s="43"/>
      <c r="C1257" s="264" t="s">
        <v>19</v>
      </c>
      <c r="D1257" s="264" t="s">
        <v>575</v>
      </c>
      <c r="E1257" s="16" t="s">
        <v>19</v>
      </c>
      <c r="F1257" s="265">
        <v>0</v>
      </c>
      <c r="G1257" s="37"/>
      <c r="H1257" s="43"/>
    </row>
    <row r="1258" s="2" customFormat="1" ht="16.8" customHeight="1">
      <c r="A1258" s="37"/>
      <c r="B1258" s="43"/>
      <c r="C1258" s="264" t="s">
        <v>1176</v>
      </c>
      <c r="D1258" s="264" t="s">
        <v>1411</v>
      </c>
      <c r="E1258" s="16" t="s">
        <v>19</v>
      </c>
      <c r="F1258" s="265">
        <v>4.9050000000000002</v>
      </c>
      <c r="G1258" s="37"/>
      <c r="H1258" s="43"/>
    </row>
    <row r="1259" s="2" customFormat="1" ht="16.8" customHeight="1">
      <c r="A1259" s="37"/>
      <c r="B1259" s="43"/>
      <c r="C1259" s="266" t="s">
        <v>1470</v>
      </c>
      <c r="D1259" s="37"/>
      <c r="E1259" s="37"/>
      <c r="F1259" s="37"/>
      <c r="G1259" s="37"/>
      <c r="H1259" s="43"/>
    </row>
    <row r="1260" s="2" customFormat="1" ht="16.8" customHeight="1">
      <c r="A1260" s="37"/>
      <c r="B1260" s="43"/>
      <c r="C1260" s="264" t="s">
        <v>704</v>
      </c>
      <c r="D1260" s="264" t="s">
        <v>705</v>
      </c>
      <c r="E1260" s="16" t="s">
        <v>178</v>
      </c>
      <c r="F1260" s="265">
        <v>4.9050000000000002</v>
      </c>
      <c r="G1260" s="37"/>
      <c r="H1260" s="43"/>
    </row>
    <row r="1261" s="2" customFormat="1" ht="16.8" customHeight="1">
      <c r="A1261" s="37"/>
      <c r="B1261" s="43"/>
      <c r="C1261" s="260" t="s">
        <v>1290</v>
      </c>
      <c r="D1261" s="261" t="s">
        <v>1290</v>
      </c>
      <c r="E1261" s="262" t="s">
        <v>19</v>
      </c>
      <c r="F1261" s="263">
        <v>14.949999999999999</v>
      </c>
      <c r="G1261" s="37"/>
      <c r="H1261" s="43"/>
    </row>
    <row r="1262" s="2" customFormat="1" ht="16.8" customHeight="1">
      <c r="A1262" s="37"/>
      <c r="B1262" s="43"/>
      <c r="C1262" s="264" t="s">
        <v>19</v>
      </c>
      <c r="D1262" s="264" t="s">
        <v>575</v>
      </c>
      <c r="E1262" s="16" t="s">
        <v>19</v>
      </c>
      <c r="F1262" s="265">
        <v>0</v>
      </c>
      <c r="G1262" s="37"/>
      <c r="H1262" s="43"/>
    </row>
    <row r="1263" s="2" customFormat="1" ht="16.8" customHeight="1">
      <c r="A1263" s="37"/>
      <c r="B1263" s="43"/>
      <c r="C1263" s="264" t="s">
        <v>1290</v>
      </c>
      <c r="D1263" s="264" t="s">
        <v>1413</v>
      </c>
      <c r="E1263" s="16" t="s">
        <v>19</v>
      </c>
      <c r="F1263" s="265">
        <v>14.949999999999999</v>
      </c>
      <c r="G1263" s="37"/>
      <c r="H1263" s="43"/>
    </row>
    <row r="1264" s="2" customFormat="1" ht="16.8" customHeight="1">
      <c r="A1264" s="37"/>
      <c r="B1264" s="43"/>
      <c r="C1264" s="266" t="s">
        <v>1470</v>
      </c>
      <c r="D1264" s="37"/>
      <c r="E1264" s="37"/>
      <c r="F1264" s="37"/>
      <c r="G1264" s="37"/>
      <c r="H1264" s="43"/>
    </row>
    <row r="1265" s="2" customFormat="1" ht="16.8" customHeight="1">
      <c r="A1265" s="37"/>
      <c r="B1265" s="43"/>
      <c r="C1265" s="264" t="s">
        <v>724</v>
      </c>
      <c r="D1265" s="264" t="s">
        <v>725</v>
      </c>
      <c r="E1265" s="16" t="s">
        <v>281</v>
      </c>
      <c r="F1265" s="265">
        <v>14.949999999999999</v>
      </c>
      <c r="G1265" s="37"/>
      <c r="H1265" s="43"/>
    </row>
    <row r="1266" s="2" customFormat="1" ht="16.8" customHeight="1">
      <c r="A1266" s="37"/>
      <c r="B1266" s="43"/>
      <c r="C1266" s="260" t="s">
        <v>1189</v>
      </c>
      <c r="D1266" s="261" t="s">
        <v>1189</v>
      </c>
      <c r="E1266" s="262" t="s">
        <v>19</v>
      </c>
      <c r="F1266" s="263">
        <v>9</v>
      </c>
      <c r="G1266" s="37"/>
      <c r="H1266" s="43"/>
    </row>
    <row r="1267" s="2" customFormat="1" ht="16.8" customHeight="1">
      <c r="A1267" s="37"/>
      <c r="B1267" s="43"/>
      <c r="C1267" s="264" t="s">
        <v>19</v>
      </c>
      <c r="D1267" s="264" t="s">
        <v>575</v>
      </c>
      <c r="E1267" s="16" t="s">
        <v>19</v>
      </c>
      <c r="F1267" s="265">
        <v>0</v>
      </c>
      <c r="G1267" s="37"/>
      <c r="H1267" s="43"/>
    </row>
    <row r="1268" s="2" customFormat="1" ht="16.8" customHeight="1">
      <c r="A1268" s="37"/>
      <c r="B1268" s="43"/>
      <c r="C1268" s="264" t="s">
        <v>1189</v>
      </c>
      <c r="D1268" s="264" t="s">
        <v>1420</v>
      </c>
      <c r="E1268" s="16" t="s">
        <v>19</v>
      </c>
      <c r="F1268" s="265">
        <v>9</v>
      </c>
      <c r="G1268" s="37"/>
      <c r="H1268" s="43"/>
    </row>
    <row r="1269" s="2" customFormat="1" ht="16.8" customHeight="1">
      <c r="A1269" s="37"/>
      <c r="B1269" s="43"/>
      <c r="C1269" s="266" t="s">
        <v>1470</v>
      </c>
      <c r="D1269" s="37"/>
      <c r="E1269" s="37"/>
      <c r="F1269" s="37"/>
      <c r="G1269" s="37"/>
      <c r="H1269" s="43"/>
    </row>
    <row r="1270" s="2" customFormat="1" ht="16.8" customHeight="1">
      <c r="A1270" s="37"/>
      <c r="B1270" s="43"/>
      <c r="C1270" s="264" t="s">
        <v>1248</v>
      </c>
      <c r="D1270" s="264" t="s">
        <v>1249</v>
      </c>
      <c r="E1270" s="16" t="s">
        <v>284</v>
      </c>
      <c r="F1270" s="265">
        <v>22.5</v>
      </c>
      <c r="G1270" s="37"/>
      <c r="H1270" s="43"/>
    </row>
    <row r="1271" s="2" customFormat="1" ht="16.8" customHeight="1">
      <c r="A1271" s="37"/>
      <c r="B1271" s="43"/>
      <c r="C1271" s="260" t="s">
        <v>1197</v>
      </c>
      <c r="D1271" s="261" t="s">
        <v>1197</v>
      </c>
      <c r="E1271" s="262" t="s">
        <v>19</v>
      </c>
      <c r="F1271" s="263">
        <v>14.08</v>
      </c>
      <c r="G1271" s="37"/>
      <c r="H1271" s="43"/>
    </row>
    <row r="1272" s="2" customFormat="1" ht="16.8" customHeight="1">
      <c r="A1272" s="37"/>
      <c r="B1272" s="43"/>
      <c r="C1272" s="264" t="s">
        <v>19</v>
      </c>
      <c r="D1272" s="264" t="s">
        <v>575</v>
      </c>
      <c r="E1272" s="16" t="s">
        <v>19</v>
      </c>
      <c r="F1272" s="265">
        <v>0</v>
      </c>
      <c r="G1272" s="37"/>
      <c r="H1272" s="43"/>
    </row>
    <row r="1273" s="2" customFormat="1" ht="16.8" customHeight="1">
      <c r="A1273" s="37"/>
      <c r="B1273" s="43"/>
      <c r="C1273" s="264" t="s">
        <v>1197</v>
      </c>
      <c r="D1273" s="264" t="s">
        <v>1425</v>
      </c>
      <c r="E1273" s="16" t="s">
        <v>19</v>
      </c>
      <c r="F1273" s="265">
        <v>14.08</v>
      </c>
      <c r="G1273" s="37"/>
      <c r="H1273" s="43"/>
    </row>
    <row r="1274" s="2" customFormat="1" ht="16.8" customHeight="1">
      <c r="A1274" s="37"/>
      <c r="B1274" s="43"/>
      <c r="C1274" s="266" t="s">
        <v>1470</v>
      </c>
      <c r="D1274" s="37"/>
      <c r="E1274" s="37"/>
      <c r="F1274" s="37"/>
      <c r="G1274" s="37"/>
      <c r="H1274" s="43"/>
    </row>
    <row r="1275" s="2" customFormat="1" ht="16.8" customHeight="1">
      <c r="A1275" s="37"/>
      <c r="B1275" s="43"/>
      <c r="C1275" s="264" t="s">
        <v>736</v>
      </c>
      <c r="D1275" s="264" t="s">
        <v>737</v>
      </c>
      <c r="E1275" s="16" t="s">
        <v>284</v>
      </c>
      <c r="F1275" s="265">
        <v>14.08</v>
      </c>
      <c r="G1275" s="37"/>
      <c r="H1275" s="43"/>
    </row>
    <row r="1276" s="2" customFormat="1" ht="16.8" customHeight="1">
      <c r="A1276" s="37"/>
      <c r="B1276" s="43"/>
      <c r="C1276" s="260" t="s">
        <v>1207</v>
      </c>
      <c r="D1276" s="261" t="s">
        <v>1207</v>
      </c>
      <c r="E1276" s="262" t="s">
        <v>19</v>
      </c>
      <c r="F1276" s="263">
        <v>14.08</v>
      </c>
      <c r="G1276" s="37"/>
      <c r="H1276" s="43"/>
    </row>
    <row r="1277" s="2" customFormat="1" ht="16.8" customHeight="1">
      <c r="A1277" s="37"/>
      <c r="B1277" s="43"/>
      <c r="C1277" s="264" t="s">
        <v>1207</v>
      </c>
      <c r="D1277" s="264" t="s">
        <v>1430</v>
      </c>
      <c r="E1277" s="16" t="s">
        <v>19</v>
      </c>
      <c r="F1277" s="265">
        <v>14.08</v>
      </c>
      <c r="G1277" s="37"/>
      <c r="H1277" s="43"/>
    </row>
    <row r="1278" s="2" customFormat="1" ht="16.8" customHeight="1">
      <c r="A1278" s="37"/>
      <c r="B1278" s="43"/>
      <c r="C1278" s="266" t="s">
        <v>1470</v>
      </c>
      <c r="D1278" s="37"/>
      <c r="E1278" s="37"/>
      <c r="F1278" s="37"/>
      <c r="G1278" s="37"/>
      <c r="H1278" s="43"/>
    </row>
    <row r="1279" s="2" customFormat="1" ht="16.8" customHeight="1">
      <c r="A1279" s="37"/>
      <c r="B1279" s="43"/>
      <c r="C1279" s="264" t="s">
        <v>1426</v>
      </c>
      <c r="D1279" s="264" t="s">
        <v>1427</v>
      </c>
      <c r="E1279" s="16" t="s">
        <v>311</v>
      </c>
      <c r="F1279" s="265">
        <v>14.08</v>
      </c>
      <c r="G1279" s="37"/>
      <c r="H1279" s="43"/>
    </row>
    <row r="1280" s="2" customFormat="1" ht="16.8" customHeight="1">
      <c r="A1280" s="37"/>
      <c r="B1280" s="43"/>
      <c r="C1280" s="260" t="s">
        <v>1213</v>
      </c>
      <c r="D1280" s="261" t="s">
        <v>1213</v>
      </c>
      <c r="E1280" s="262" t="s">
        <v>19</v>
      </c>
      <c r="F1280" s="263">
        <v>14.08</v>
      </c>
      <c r="G1280" s="37"/>
      <c r="H1280" s="43"/>
    </row>
    <row r="1281" s="2" customFormat="1" ht="16.8" customHeight="1">
      <c r="A1281" s="37"/>
      <c r="B1281" s="43"/>
      <c r="C1281" s="264" t="s">
        <v>1213</v>
      </c>
      <c r="D1281" s="264" t="s">
        <v>1430</v>
      </c>
      <c r="E1281" s="16" t="s">
        <v>19</v>
      </c>
      <c r="F1281" s="265">
        <v>14.08</v>
      </c>
      <c r="G1281" s="37"/>
      <c r="H1281" s="43"/>
    </row>
    <row r="1282" s="2" customFormat="1" ht="16.8" customHeight="1">
      <c r="A1282" s="37"/>
      <c r="B1282" s="43"/>
      <c r="C1282" s="266" t="s">
        <v>1470</v>
      </c>
      <c r="D1282" s="37"/>
      <c r="E1282" s="37"/>
      <c r="F1282" s="37"/>
      <c r="G1282" s="37"/>
      <c r="H1282" s="43"/>
    </row>
    <row r="1283" s="2" customFormat="1" ht="16.8" customHeight="1">
      <c r="A1283" s="37"/>
      <c r="B1283" s="43"/>
      <c r="C1283" s="264" t="s">
        <v>756</v>
      </c>
      <c r="D1283" s="264" t="s">
        <v>757</v>
      </c>
      <c r="E1283" s="16" t="s">
        <v>284</v>
      </c>
      <c r="F1283" s="265">
        <v>14.08</v>
      </c>
      <c r="G1283" s="37"/>
      <c r="H1283" s="43"/>
    </row>
    <row r="1284" s="2" customFormat="1" ht="16.8" customHeight="1">
      <c r="A1284" s="37"/>
      <c r="B1284" s="43"/>
      <c r="C1284" s="260" t="s">
        <v>1223</v>
      </c>
      <c r="D1284" s="261" t="s">
        <v>1223</v>
      </c>
      <c r="E1284" s="262" t="s">
        <v>19</v>
      </c>
      <c r="F1284" s="263">
        <v>239.36000000000001</v>
      </c>
      <c r="G1284" s="37"/>
      <c r="H1284" s="43"/>
    </row>
    <row r="1285" s="2" customFormat="1" ht="16.8" customHeight="1">
      <c r="A1285" s="37"/>
      <c r="B1285" s="43"/>
      <c r="C1285" s="264" t="s">
        <v>1223</v>
      </c>
      <c r="D1285" s="264" t="s">
        <v>1433</v>
      </c>
      <c r="E1285" s="16" t="s">
        <v>19</v>
      </c>
      <c r="F1285" s="265">
        <v>239.36000000000001</v>
      </c>
      <c r="G1285" s="37"/>
      <c r="H1285" s="43"/>
    </row>
    <row r="1286" s="2" customFormat="1" ht="16.8" customHeight="1">
      <c r="A1286" s="37"/>
      <c r="B1286" s="43"/>
      <c r="C1286" s="266" t="s">
        <v>1470</v>
      </c>
      <c r="D1286" s="37"/>
      <c r="E1286" s="37"/>
      <c r="F1286" s="37"/>
      <c r="G1286" s="37"/>
      <c r="H1286" s="43"/>
    </row>
    <row r="1287" s="2" customFormat="1" ht="16.8" customHeight="1">
      <c r="A1287" s="37"/>
      <c r="B1287" s="43"/>
      <c r="C1287" s="264" t="s">
        <v>765</v>
      </c>
      <c r="D1287" s="264" t="s">
        <v>766</v>
      </c>
      <c r="E1287" s="16" t="s">
        <v>284</v>
      </c>
      <c r="F1287" s="265">
        <v>239.36000000000001</v>
      </c>
      <c r="G1287" s="37"/>
      <c r="H1287" s="43"/>
    </row>
    <row r="1288" s="2" customFormat="1" ht="16.8" customHeight="1">
      <c r="A1288" s="37"/>
      <c r="B1288" s="43"/>
      <c r="C1288" s="260" t="s">
        <v>841</v>
      </c>
      <c r="D1288" s="261" t="s">
        <v>841</v>
      </c>
      <c r="E1288" s="262" t="s">
        <v>19</v>
      </c>
      <c r="F1288" s="263">
        <v>1033.3599999999999</v>
      </c>
      <c r="G1288" s="37"/>
      <c r="H1288" s="43"/>
    </row>
    <row r="1289" s="2" customFormat="1" ht="16.8" customHeight="1">
      <c r="A1289" s="37"/>
      <c r="B1289" s="43"/>
      <c r="C1289" s="264" t="s">
        <v>19</v>
      </c>
      <c r="D1289" s="264" t="s">
        <v>575</v>
      </c>
      <c r="E1289" s="16" t="s">
        <v>19</v>
      </c>
      <c r="F1289" s="265">
        <v>0</v>
      </c>
      <c r="G1289" s="37"/>
      <c r="H1289" s="43"/>
    </row>
    <row r="1290" s="2" customFormat="1" ht="16.8" customHeight="1">
      <c r="A1290" s="37"/>
      <c r="B1290" s="43"/>
      <c r="C1290" s="264" t="s">
        <v>841</v>
      </c>
      <c r="D1290" s="264" t="s">
        <v>1311</v>
      </c>
      <c r="E1290" s="16" t="s">
        <v>19</v>
      </c>
      <c r="F1290" s="265">
        <v>1033.3599999999999</v>
      </c>
      <c r="G1290" s="37"/>
      <c r="H1290" s="43"/>
    </row>
    <row r="1291" s="2" customFormat="1" ht="16.8" customHeight="1">
      <c r="A1291" s="37"/>
      <c r="B1291" s="43"/>
      <c r="C1291" s="266" t="s">
        <v>1470</v>
      </c>
      <c r="D1291" s="37"/>
      <c r="E1291" s="37"/>
      <c r="F1291" s="37"/>
      <c r="G1291" s="37"/>
      <c r="H1291" s="43"/>
    </row>
    <row r="1292" s="2" customFormat="1" ht="16.8" customHeight="1">
      <c r="A1292" s="37"/>
      <c r="B1292" s="43"/>
      <c r="C1292" s="264" t="s">
        <v>176</v>
      </c>
      <c r="D1292" s="264" t="s">
        <v>177</v>
      </c>
      <c r="E1292" s="16" t="s">
        <v>178</v>
      </c>
      <c r="F1292" s="265">
        <v>1033.3599999999999</v>
      </c>
      <c r="G1292" s="37"/>
      <c r="H1292" s="43"/>
    </row>
    <row r="1293" s="2" customFormat="1" ht="16.8" customHeight="1">
      <c r="A1293" s="37"/>
      <c r="B1293" s="43"/>
      <c r="C1293" s="260" t="s">
        <v>234</v>
      </c>
      <c r="D1293" s="261" t="s">
        <v>234</v>
      </c>
      <c r="E1293" s="262" t="s">
        <v>19</v>
      </c>
      <c r="F1293" s="263">
        <v>90.459999999999994</v>
      </c>
      <c r="G1293" s="37"/>
      <c r="H1293" s="43"/>
    </row>
    <row r="1294" s="2" customFormat="1" ht="16.8" customHeight="1">
      <c r="A1294" s="37"/>
      <c r="B1294" s="43"/>
      <c r="C1294" s="264" t="s">
        <v>19</v>
      </c>
      <c r="D1294" s="264" t="s">
        <v>575</v>
      </c>
      <c r="E1294" s="16" t="s">
        <v>19</v>
      </c>
      <c r="F1294" s="265">
        <v>0</v>
      </c>
      <c r="G1294" s="37"/>
      <c r="H1294" s="43"/>
    </row>
    <row r="1295" s="2" customFormat="1" ht="16.8" customHeight="1">
      <c r="A1295" s="37"/>
      <c r="B1295" s="43"/>
      <c r="C1295" s="264" t="s">
        <v>234</v>
      </c>
      <c r="D1295" s="264" t="s">
        <v>1313</v>
      </c>
      <c r="E1295" s="16" t="s">
        <v>19</v>
      </c>
      <c r="F1295" s="265">
        <v>90.459999999999994</v>
      </c>
      <c r="G1295" s="37"/>
      <c r="H1295" s="43"/>
    </row>
    <row r="1296" s="2" customFormat="1" ht="16.8" customHeight="1">
      <c r="A1296" s="37"/>
      <c r="B1296" s="43"/>
      <c r="C1296" s="266" t="s">
        <v>1470</v>
      </c>
      <c r="D1296" s="37"/>
      <c r="E1296" s="37"/>
      <c r="F1296" s="37"/>
      <c r="G1296" s="37"/>
      <c r="H1296" s="43"/>
    </row>
    <row r="1297" s="2" customFormat="1" ht="16.8" customHeight="1">
      <c r="A1297" s="37"/>
      <c r="B1297" s="43"/>
      <c r="C1297" s="264" t="s">
        <v>186</v>
      </c>
      <c r="D1297" s="264" t="s">
        <v>187</v>
      </c>
      <c r="E1297" s="16" t="s">
        <v>153</v>
      </c>
      <c r="F1297" s="265">
        <v>90.459999999999994</v>
      </c>
      <c r="G1297" s="37"/>
      <c r="H1297" s="43"/>
    </row>
    <row r="1298" s="2" customFormat="1" ht="16.8" customHeight="1">
      <c r="A1298" s="37"/>
      <c r="B1298" s="43"/>
      <c r="C1298" s="260" t="s">
        <v>245</v>
      </c>
      <c r="D1298" s="261" t="s">
        <v>245</v>
      </c>
      <c r="E1298" s="262" t="s">
        <v>19</v>
      </c>
      <c r="F1298" s="263">
        <v>833.64999999999998</v>
      </c>
      <c r="G1298" s="37"/>
      <c r="H1298" s="43"/>
    </row>
    <row r="1299" s="2" customFormat="1" ht="16.8" customHeight="1">
      <c r="A1299" s="37"/>
      <c r="B1299" s="43"/>
      <c r="C1299" s="264" t="s">
        <v>19</v>
      </c>
      <c r="D1299" s="264" t="s">
        <v>575</v>
      </c>
      <c r="E1299" s="16" t="s">
        <v>19</v>
      </c>
      <c r="F1299" s="265">
        <v>0</v>
      </c>
      <c r="G1299" s="37"/>
      <c r="H1299" s="43"/>
    </row>
    <row r="1300" s="2" customFormat="1" ht="16.8" customHeight="1">
      <c r="A1300" s="37"/>
      <c r="B1300" s="43"/>
      <c r="C1300" s="264" t="s">
        <v>245</v>
      </c>
      <c r="D1300" s="264" t="s">
        <v>1319</v>
      </c>
      <c r="E1300" s="16" t="s">
        <v>19</v>
      </c>
      <c r="F1300" s="265">
        <v>833.64999999999998</v>
      </c>
      <c r="G1300" s="37"/>
      <c r="H1300" s="43"/>
    </row>
    <row r="1301" s="2" customFormat="1" ht="16.8" customHeight="1">
      <c r="A1301" s="37"/>
      <c r="B1301" s="43"/>
      <c r="C1301" s="266" t="s">
        <v>1470</v>
      </c>
      <c r="D1301" s="37"/>
      <c r="E1301" s="37"/>
      <c r="F1301" s="37"/>
      <c r="G1301" s="37"/>
      <c r="H1301" s="43"/>
    </row>
    <row r="1302" s="2" customFormat="1" ht="16.8" customHeight="1">
      <c r="A1302" s="37"/>
      <c r="B1302" s="43"/>
      <c r="C1302" s="264" t="s">
        <v>1314</v>
      </c>
      <c r="D1302" s="264" t="s">
        <v>1315</v>
      </c>
      <c r="E1302" s="16" t="s">
        <v>202</v>
      </c>
      <c r="F1302" s="265">
        <v>833.64999999999998</v>
      </c>
      <c r="G1302" s="37"/>
      <c r="H1302" s="43"/>
    </row>
    <row r="1303" s="2" customFormat="1" ht="16.8" customHeight="1">
      <c r="A1303" s="37"/>
      <c r="B1303" s="43"/>
      <c r="C1303" s="260" t="s">
        <v>164</v>
      </c>
      <c r="D1303" s="261" t="s">
        <v>164</v>
      </c>
      <c r="E1303" s="262" t="s">
        <v>19</v>
      </c>
      <c r="F1303" s="263">
        <v>500</v>
      </c>
      <c r="G1303" s="37"/>
      <c r="H1303" s="43"/>
    </row>
    <row r="1304" s="2" customFormat="1" ht="16.8" customHeight="1">
      <c r="A1304" s="37"/>
      <c r="B1304" s="43"/>
      <c r="C1304" s="264" t="s">
        <v>164</v>
      </c>
      <c r="D1304" s="264" t="s">
        <v>165</v>
      </c>
      <c r="E1304" s="16" t="s">
        <v>19</v>
      </c>
      <c r="F1304" s="265">
        <v>500</v>
      </c>
      <c r="G1304" s="37"/>
      <c r="H1304" s="43"/>
    </row>
    <row r="1305" s="2" customFormat="1" ht="16.8" customHeight="1">
      <c r="A1305" s="37"/>
      <c r="B1305" s="43"/>
      <c r="C1305" s="260" t="s">
        <v>257</v>
      </c>
      <c r="D1305" s="261" t="s">
        <v>257</v>
      </c>
      <c r="E1305" s="262" t="s">
        <v>19</v>
      </c>
      <c r="F1305" s="263">
        <v>250.095</v>
      </c>
      <c r="G1305" s="37"/>
      <c r="H1305" s="43"/>
    </row>
    <row r="1306" s="2" customFormat="1" ht="16.8" customHeight="1">
      <c r="A1306" s="37"/>
      <c r="B1306" s="43"/>
      <c r="C1306" s="264" t="s">
        <v>257</v>
      </c>
      <c r="D1306" s="264" t="s">
        <v>258</v>
      </c>
      <c r="E1306" s="16" t="s">
        <v>19</v>
      </c>
      <c r="F1306" s="265">
        <v>250.095</v>
      </c>
      <c r="G1306" s="37"/>
      <c r="H1306" s="43"/>
    </row>
    <row r="1307" s="2" customFormat="1" ht="16.8" customHeight="1">
      <c r="A1307" s="37"/>
      <c r="B1307" s="43"/>
      <c r="C1307" s="260" t="s">
        <v>109</v>
      </c>
      <c r="D1307" s="261" t="s">
        <v>109</v>
      </c>
      <c r="E1307" s="262" t="s">
        <v>19</v>
      </c>
      <c r="F1307" s="263">
        <v>833.64999999999998</v>
      </c>
      <c r="G1307" s="37"/>
      <c r="H1307" s="43"/>
    </row>
    <row r="1308" s="2" customFormat="1" ht="16.8" customHeight="1">
      <c r="A1308" s="37"/>
      <c r="B1308" s="43"/>
      <c r="C1308" s="264" t="s">
        <v>109</v>
      </c>
      <c r="D1308" s="264" t="s">
        <v>1476</v>
      </c>
      <c r="E1308" s="16" t="s">
        <v>19</v>
      </c>
      <c r="F1308" s="265">
        <v>833.64999999999998</v>
      </c>
      <c r="G1308" s="37"/>
      <c r="H1308" s="43"/>
    </row>
    <row r="1309" s="2" customFormat="1" ht="16.8" customHeight="1">
      <c r="A1309" s="37"/>
      <c r="B1309" s="43"/>
      <c r="C1309" s="260" t="s">
        <v>112</v>
      </c>
      <c r="D1309" s="261" t="s">
        <v>112</v>
      </c>
      <c r="E1309" s="262" t="s">
        <v>19</v>
      </c>
      <c r="F1309" s="263">
        <v>90.459999999999994</v>
      </c>
      <c r="G1309" s="37"/>
      <c r="H1309" s="43"/>
    </row>
    <row r="1310" s="2" customFormat="1" ht="16.8" customHeight="1">
      <c r="A1310" s="37"/>
      <c r="B1310" s="43"/>
      <c r="C1310" s="264" t="s">
        <v>112</v>
      </c>
      <c r="D1310" s="264" t="s">
        <v>1322</v>
      </c>
      <c r="E1310" s="16" t="s">
        <v>19</v>
      </c>
      <c r="F1310" s="265">
        <v>90.459999999999994</v>
      </c>
      <c r="G1310" s="37"/>
      <c r="H1310" s="43"/>
    </row>
    <row r="1311" s="2" customFormat="1" ht="16.8" customHeight="1">
      <c r="A1311" s="37"/>
      <c r="B1311" s="43"/>
      <c r="C1311" s="266" t="s">
        <v>1470</v>
      </c>
      <c r="D1311" s="37"/>
      <c r="E1311" s="37"/>
      <c r="F1311" s="37"/>
      <c r="G1311" s="37"/>
      <c r="H1311" s="43"/>
    </row>
    <row r="1312" s="2" customFormat="1" ht="16.8" customHeight="1">
      <c r="A1312" s="37"/>
      <c r="B1312" s="43"/>
      <c r="C1312" s="264" t="s">
        <v>229</v>
      </c>
      <c r="D1312" s="264" t="s">
        <v>230</v>
      </c>
      <c r="E1312" s="16" t="s">
        <v>202</v>
      </c>
      <c r="F1312" s="265">
        <v>184.78</v>
      </c>
      <c r="G1312" s="37"/>
      <c r="H1312" s="43"/>
    </row>
    <row r="1313" s="2" customFormat="1" ht="16.8" customHeight="1">
      <c r="A1313" s="37"/>
      <c r="B1313" s="43"/>
      <c r="C1313" s="260" t="s">
        <v>287</v>
      </c>
      <c r="D1313" s="261" t="s">
        <v>287</v>
      </c>
      <c r="E1313" s="262" t="s">
        <v>19</v>
      </c>
      <c r="F1313" s="263">
        <v>3</v>
      </c>
      <c r="G1313" s="37"/>
      <c r="H1313" s="43"/>
    </row>
    <row r="1314" s="2" customFormat="1" ht="16.8" customHeight="1">
      <c r="A1314" s="37"/>
      <c r="B1314" s="43"/>
      <c r="C1314" s="264" t="s">
        <v>287</v>
      </c>
      <c r="D1314" s="264" t="s">
        <v>288</v>
      </c>
      <c r="E1314" s="16" t="s">
        <v>19</v>
      </c>
      <c r="F1314" s="265">
        <v>3</v>
      </c>
      <c r="G1314" s="37"/>
      <c r="H1314" s="43"/>
    </row>
    <row r="1315" s="2" customFormat="1" ht="16.8" customHeight="1">
      <c r="A1315" s="37"/>
      <c r="B1315" s="43"/>
      <c r="C1315" s="260" t="s">
        <v>296</v>
      </c>
      <c r="D1315" s="261" t="s">
        <v>296</v>
      </c>
      <c r="E1315" s="262" t="s">
        <v>19</v>
      </c>
      <c r="F1315" s="263">
        <v>3</v>
      </c>
      <c r="G1315" s="37"/>
      <c r="H1315" s="43"/>
    </row>
    <row r="1316" s="2" customFormat="1" ht="16.8" customHeight="1">
      <c r="A1316" s="37"/>
      <c r="B1316" s="43"/>
      <c r="C1316" s="264" t="s">
        <v>296</v>
      </c>
      <c r="D1316" s="264" t="s">
        <v>297</v>
      </c>
      <c r="E1316" s="16" t="s">
        <v>19</v>
      </c>
      <c r="F1316" s="265">
        <v>3</v>
      </c>
      <c r="G1316" s="37"/>
      <c r="H1316" s="43"/>
    </row>
    <row r="1317" s="2" customFormat="1" ht="16.8" customHeight="1">
      <c r="A1317" s="37"/>
      <c r="B1317" s="43"/>
      <c r="C1317" s="260" t="s">
        <v>306</v>
      </c>
      <c r="D1317" s="261" t="s">
        <v>306</v>
      </c>
      <c r="E1317" s="262" t="s">
        <v>19</v>
      </c>
      <c r="F1317" s="263">
        <v>3</v>
      </c>
      <c r="G1317" s="37"/>
      <c r="H1317" s="43"/>
    </row>
    <row r="1318" s="2" customFormat="1" ht="16.8" customHeight="1">
      <c r="A1318" s="37"/>
      <c r="B1318" s="43"/>
      <c r="C1318" s="264" t="s">
        <v>306</v>
      </c>
      <c r="D1318" s="264" t="s">
        <v>307</v>
      </c>
      <c r="E1318" s="16" t="s">
        <v>19</v>
      </c>
      <c r="F1318" s="265">
        <v>3</v>
      </c>
      <c r="G1318" s="37"/>
      <c r="H1318" s="43"/>
    </row>
    <row r="1319" s="2" customFormat="1" ht="16.8" customHeight="1">
      <c r="A1319" s="37"/>
      <c r="B1319" s="43"/>
      <c r="C1319" s="260" t="s">
        <v>318</v>
      </c>
      <c r="D1319" s="261" t="s">
        <v>318</v>
      </c>
      <c r="E1319" s="262" t="s">
        <v>19</v>
      </c>
      <c r="F1319" s="263">
        <v>3</v>
      </c>
      <c r="G1319" s="37"/>
      <c r="H1319" s="43"/>
    </row>
    <row r="1320" s="2" customFormat="1" ht="16.8" customHeight="1">
      <c r="A1320" s="37"/>
      <c r="B1320" s="43"/>
      <c r="C1320" s="264" t="s">
        <v>318</v>
      </c>
      <c r="D1320" s="264" t="s">
        <v>319</v>
      </c>
      <c r="E1320" s="16" t="s">
        <v>19</v>
      </c>
      <c r="F1320" s="265">
        <v>3</v>
      </c>
      <c r="G1320" s="37"/>
      <c r="H1320" s="43"/>
    </row>
    <row r="1321" s="2" customFormat="1" ht="16.8" customHeight="1">
      <c r="A1321" s="37"/>
      <c r="B1321" s="43"/>
      <c r="C1321" s="260" t="s">
        <v>342</v>
      </c>
      <c r="D1321" s="261" t="s">
        <v>342</v>
      </c>
      <c r="E1321" s="262" t="s">
        <v>19</v>
      </c>
      <c r="F1321" s="263">
        <v>3</v>
      </c>
      <c r="G1321" s="37"/>
      <c r="H1321" s="43"/>
    </row>
    <row r="1322" s="2" customFormat="1" ht="16.8" customHeight="1">
      <c r="A1322" s="37"/>
      <c r="B1322" s="43"/>
      <c r="C1322" s="264" t="s">
        <v>342</v>
      </c>
      <c r="D1322" s="264" t="s">
        <v>343</v>
      </c>
      <c r="E1322" s="16" t="s">
        <v>19</v>
      </c>
      <c r="F1322" s="265">
        <v>3</v>
      </c>
      <c r="G1322" s="37"/>
      <c r="H1322" s="43"/>
    </row>
    <row r="1323" s="2" customFormat="1" ht="16.8" customHeight="1">
      <c r="A1323" s="37"/>
      <c r="B1323" s="43"/>
      <c r="C1323" s="260" t="s">
        <v>351</v>
      </c>
      <c r="D1323" s="261" t="s">
        <v>351</v>
      </c>
      <c r="E1323" s="262" t="s">
        <v>19</v>
      </c>
      <c r="F1323" s="263">
        <v>3</v>
      </c>
      <c r="G1323" s="37"/>
      <c r="H1323" s="43"/>
    </row>
    <row r="1324" s="2" customFormat="1" ht="16.8" customHeight="1">
      <c r="A1324" s="37"/>
      <c r="B1324" s="43"/>
      <c r="C1324" s="264" t="s">
        <v>351</v>
      </c>
      <c r="D1324" s="264" t="s">
        <v>352</v>
      </c>
      <c r="E1324" s="16" t="s">
        <v>19</v>
      </c>
      <c r="F1324" s="265">
        <v>3</v>
      </c>
      <c r="G1324" s="37"/>
      <c r="H1324" s="43"/>
    </row>
    <row r="1325" s="2" customFormat="1" ht="16.8" customHeight="1">
      <c r="A1325" s="37"/>
      <c r="B1325" s="43"/>
      <c r="C1325" s="260" t="s">
        <v>361</v>
      </c>
      <c r="D1325" s="261" t="s">
        <v>361</v>
      </c>
      <c r="E1325" s="262" t="s">
        <v>19</v>
      </c>
      <c r="F1325" s="263">
        <v>9</v>
      </c>
      <c r="G1325" s="37"/>
      <c r="H1325" s="43"/>
    </row>
    <row r="1326" s="2" customFormat="1" ht="16.8" customHeight="1">
      <c r="A1326" s="37"/>
      <c r="B1326" s="43"/>
      <c r="C1326" s="264" t="s">
        <v>361</v>
      </c>
      <c r="D1326" s="264" t="s">
        <v>362</v>
      </c>
      <c r="E1326" s="16" t="s">
        <v>19</v>
      </c>
      <c r="F1326" s="265">
        <v>9</v>
      </c>
      <c r="G1326" s="37"/>
      <c r="H1326" s="43"/>
    </row>
    <row r="1327" s="2" customFormat="1" ht="16.8" customHeight="1">
      <c r="A1327" s="37"/>
      <c r="B1327" s="43"/>
      <c r="C1327" s="260" t="s">
        <v>173</v>
      </c>
      <c r="D1327" s="261" t="s">
        <v>173</v>
      </c>
      <c r="E1327" s="262" t="s">
        <v>19</v>
      </c>
      <c r="F1327" s="263">
        <v>500</v>
      </c>
      <c r="G1327" s="37"/>
      <c r="H1327" s="43"/>
    </row>
    <row r="1328" s="2" customFormat="1" ht="16.8" customHeight="1">
      <c r="A1328" s="37"/>
      <c r="B1328" s="43"/>
      <c r="C1328" s="264" t="s">
        <v>173</v>
      </c>
      <c r="D1328" s="264" t="s">
        <v>174</v>
      </c>
      <c r="E1328" s="16" t="s">
        <v>19</v>
      </c>
      <c r="F1328" s="265">
        <v>500</v>
      </c>
      <c r="G1328" s="37"/>
      <c r="H1328" s="43"/>
    </row>
    <row r="1329" s="2" customFormat="1" ht="16.8" customHeight="1">
      <c r="A1329" s="37"/>
      <c r="B1329" s="43"/>
      <c r="C1329" s="260" t="s">
        <v>371</v>
      </c>
      <c r="D1329" s="261" t="s">
        <v>371</v>
      </c>
      <c r="E1329" s="262" t="s">
        <v>19</v>
      </c>
      <c r="F1329" s="263">
        <v>9</v>
      </c>
      <c r="G1329" s="37"/>
      <c r="H1329" s="43"/>
    </row>
    <row r="1330" s="2" customFormat="1" ht="16.8" customHeight="1">
      <c r="A1330" s="37"/>
      <c r="B1330" s="43"/>
      <c r="C1330" s="264" t="s">
        <v>371</v>
      </c>
      <c r="D1330" s="264" t="s">
        <v>372</v>
      </c>
      <c r="E1330" s="16" t="s">
        <v>19</v>
      </c>
      <c r="F1330" s="265">
        <v>9</v>
      </c>
      <c r="G1330" s="37"/>
      <c r="H1330" s="43"/>
    </row>
    <row r="1331" s="2" customFormat="1" ht="16.8" customHeight="1">
      <c r="A1331" s="37"/>
      <c r="B1331" s="43"/>
      <c r="C1331" s="260" t="s">
        <v>381</v>
      </c>
      <c r="D1331" s="261" t="s">
        <v>381</v>
      </c>
      <c r="E1331" s="262" t="s">
        <v>19</v>
      </c>
      <c r="F1331" s="263">
        <v>9</v>
      </c>
      <c r="G1331" s="37"/>
      <c r="H1331" s="43"/>
    </row>
    <row r="1332" s="2" customFormat="1" ht="16.8" customHeight="1">
      <c r="A1332" s="37"/>
      <c r="B1332" s="43"/>
      <c r="C1332" s="264" t="s">
        <v>381</v>
      </c>
      <c r="D1332" s="264" t="s">
        <v>382</v>
      </c>
      <c r="E1332" s="16" t="s">
        <v>19</v>
      </c>
      <c r="F1332" s="265">
        <v>9</v>
      </c>
      <c r="G1332" s="37"/>
      <c r="H1332" s="43"/>
    </row>
    <row r="1333" s="2" customFormat="1" ht="16.8" customHeight="1">
      <c r="A1333" s="37"/>
      <c r="B1333" s="43"/>
      <c r="C1333" s="260" t="s">
        <v>391</v>
      </c>
      <c r="D1333" s="261" t="s">
        <v>391</v>
      </c>
      <c r="E1333" s="262" t="s">
        <v>19</v>
      </c>
      <c r="F1333" s="263">
        <v>9</v>
      </c>
      <c r="G1333" s="37"/>
      <c r="H1333" s="43"/>
    </row>
    <row r="1334" s="2" customFormat="1" ht="16.8" customHeight="1">
      <c r="A1334" s="37"/>
      <c r="B1334" s="43"/>
      <c r="C1334" s="264" t="s">
        <v>391</v>
      </c>
      <c r="D1334" s="264" t="s">
        <v>392</v>
      </c>
      <c r="E1334" s="16" t="s">
        <v>19</v>
      </c>
      <c r="F1334" s="265">
        <v>9</v>
      </c>
      <c r="G1334" s="37"/>
      <c r="H1334" s="43"/>
    </row>
    <row r="1335" s="2" customFormat="1" ht="16.8" customHeight="1">
      <c r="A1335" s="37"/>
      <c r="B1335" s="43"/>
      <c r="C1335" s="260" t="s">
        <v>399</v>
      </c>
      <c r="D1335" s="261" t="s">
        <v>399</v>
      </c>
      <c r="E1335" s="262" t="s">
        <v>19</v>
      </c>
      <c r="F1335" s="263">
        <v>9</v>
      </c>
      <c r="G1335" s="37"/>
      <c r="H1335" s="43"/>
    </row>
    <row r="1336" s="2" customFormat="1" ht="16.8" customHeight="1">
      <c r="A1336" s="37"/>
      <c r="B1336" s="43"/>
      <c r="C1336" s="264" t="s">
        <v>399</v>
      </c>
      <c r="D1336" s="264" t="s">
        <v>400</v>
      </c>
      <c r="E1336" s="16" t="s">
        <v>19</v>
      </c>
      <c r="F1336" s="265">
        <v>9</v>
      </c>
      <c r="G1336" s="37"/>
      <c r="H1336" s="43"/>
    </row>
    <row r="1337" s="2" customFormat="1" ht="16.8" customHeight="1">
      <c r="A1337" s="37"/>
      <c r="B1337" s="43"/>
      <c r="C1337" s="260" t="s">
        <v>408</v>
      </c>
      <c r="D1337" s="261" t="s">
        <v>408</v>
      </c>
      <c r="E1337" s="262" t="s">
        <v>19</v>
      </c>
      <c r="F1337" s="263">
        <v>9</v>
      </c>
      <c r="G1337" s="37"/>
      <c r="H1337" s="43"/>
    </row>
    <row r="1338" s="2" customFormat="1" ht="16.8" customHeight="1">
      <c r="A1338" s="37"/>
      <c r="B1338" s="43"/>
      <c r="C1338" s="264" t="s">
        <v>408</v>
      </c>
      <c r="D1338" s="264" t="s">
        <v>409</v>
      </c>
      <c r="E1338" s="16" t="s">
        <v>19</v>
      </c>
      <c r="F1338" s="265">
        <v>9</v>
      </c>
      <c r="G1338" s="37"/>
      <c r="H1338" s="43"/>
    </row>
    <row r="1339" s="2" customFormat="1" ht="16.8" customHeight="1">
      <c r="A1339" s="37"/>
      <c r="B1339" s="43"/>
      <c r="C1339" s="260" t="s">
        <v>417</v>
      </c>
      <c r="D1339" s="261" t="s">
        <v>417</v>
      </c>
      <c r="E1339" s="262" t="s">
        <v>19</v>
      </c>
      <c r="F1339" s="263">
        <v>739.33000000000004</v>
      </c>
      <c r="G1339" s="37"/>
      <c r="H1339" s="43"/>
    </row>
    <row r="1340" s="2" customFormat="1" ht="16.8" customHeight="1">
      <c r="A1340" s="37"/>
      <c r="B1340" s="43"/>
      <c r="C1340" s="264" t="s">
        <v>417</v>
      </c>
      <c r="D1340" s="264" t="s">
        <v>418</v>
      </c>
      <c r="E1340" s="16" t="s">
        <v>19</v>
      </c>
      <c r="F1340" s="265">
        <v>739.33000000000004</v>
      </c>
      <c r="G1340" s="37"/>
      <c r="H1340" s="43"/>
    </row>
    <row r="1341" s="2" customFormat="1" ht="16.8" customHeight="1">
      <c r="A1341" s="37"/>
      <c r="B1341" s="43"/>
      <c r="C1341" s="260" t="s">
        <v>428</v>
      </c>
      <c r="D1341" s="261" t="s">
        <v>428</v>
      </c>
      <c r="E1341" s="262" t="s">
        <v>19</v>
      </c>
      <c r="F1341" s="263">
        <v>5914.6400000000003</v>
      </c>
      <c r="G1341" s="37"/>
      <c r="H1341" s="43"/>
    </row>
    <row r="1342" s="2" customFormat="1" ht="16.8" customHeight="1">
      <c r="A1342" s="37"/>
      <c r="B1342" s="43"/>
      <c r="C1342" s="264" t="s">
        <v>428</v>
      </c>
      <c r="D1342" s="264" t="s">
        <v>429</v>
      </c>
      <c r="E1342" s="16" t="s">
        <v>19</v>
      </c>
      <c r="F1342" s="265">
        <v>5914.6400000000003</v>
      </c>
      <c r="G1342" s="37"/>
      <c r="H1342" s="43"/>
    </row>
    <row r="1343" s="2" customFormat="1" ht="16.8" customHeight="1">
      <c r="A1343" s="37"/>
      <c r="B1343" s="43"/>
      <c r="C1343" s="260" t="s">
        <v>473</v>
      </c>
      <c r="D1343" s="261" t="s">
        <v>473</v>
      </c>
      <c r="E1343" s="262" t="s">
        <v>19</v>
      </c>
      <c r="F1343" s="263">
        <v>90.459999999999994</v>
      </c>
      <c r="G1343" s="37"/>
      <c r="H1343" s="43"/>
    </row>
    <row r="1344" s="2" customFormat="1" ht="16.8" customHeight="1">
      <c r="A1344" s="37"/>
      <c r="B1344" s="43"/>
      <c r="C1344" s="264" t="s">
        <v>473</v>
      </c>
      <c r="D1344" s="264" t="s">
        <v>1343</v>
      </c>
      <c r="E1344" s="16" t="s">
        <v>19</v>
      </c>
      <c r="F1344" s="265">
        <v>90.459999999999994</v>
      </c>
      <c r="G1344" s="37"/>
      <c r="H1344" s="43"/>
    </row>
    <row r="1345" s="2" customFormat="1" ht="16.8" customHeight="1">
      <c r="A1345" s="37"/>
      <c r="B1345" s="43"/>
      <c r="C1345" s="266" t="s">
        <v>1470</v>
      </c>
      <c r="D1345" s="37"/>
      <c r="E1345" s="37"/>
      <c r="F1345" s="37"/>
      <c r="G1345" s="37"/>
      <c r="H1345" s="43"/>
    </row>
    <row r="1346" s="2" customFormat="1" ht="16.8" customHeight="1">
      <c r="A1346" s="37"/>
      <c r="B1346" s="43"/>
      <c r="C1346" s="264" t="s">
        <v>260</v>
      </c>
      <c r="D1346" s="264" t="s">
        <v>261</v>
      </c>
      <c r="E1346" s="16" t="s">
        <v>202</v>
      </c>
      <c r="F1346" s="265">
        <v>184.78</v>
      </c>
      <c r="G1346" s="37"/>
      <c r="H1346" s="43"/>
    </row>
    <row r="1347" s="2" customFormat="1" ht="16.8" customHeight="1">
      <c r="A1347" s="37"/>
      <c r="B1347" s="43"/>
      <c r="C1347" s="260" t="s">
        <v>499</v>
      </c>
      <c r="D1347" s="261" t="s">
        <v>499</v>
      </c>
      <c r="E1347" s="262" t="s">
        <v>19</v>
      </c>
      <c r="F1347" s="263">
        <v>94.319999999999993</v>
      </c>
      <c r="G1347" s="37"/>
      <c r="H1347" s="43"/>
    </row>
    <row r="1348" s="2" customFormat="1" ht="16.8" customHeight="1">
      <c r="A1348" s="37"/>
      <c r="B1348" s="43"/>
      <c r="C1348" s="264" t="s">
        <v>499</v>
      </c>
      <c r="D1348" s="264" t="s">
        <v>1346</v>
      </c>
      <c r="E1348" s="16" t="s">
        <v>19</v>
      </c>
      <c r="F1348" s="265">
        <v>94.319999999999993</v>
      </c>
      <c r="G1348" s="37"/>
      <c r="H1348" s="43"/>
    </row>
    <row r="1349" s="2" customFormat="1" ht="16.8" customHeight="1">
      <c r="A1349" s="37"/>
      <c r="B1349" s="43"/>
      <c r="C1349" s="266" t="s">
        <v>1470</v>
      </c>
      <c r="D1349" s="37"/>
      <c r="E1349" s="37"/>
      <c r="F1349" s="37"/>
      <c r="G1349" s="37"/>
      <c r="H1349" s="43"/>
    </row>
    <row r="1350" s="2" customFormat="1" ht="16.8" customHeight="1">
      <c r="A1350" s="37"/>
      <c r="B1350" s="43"/>
      <c r="C1350" s="264" t="s">
        <v>271</v>
      </c>
      <c r="D1350" s="264" t="s">
        <v>272</v>
      </c>
      <c r="E1350" s="16" t="s">
        <v>202</v>
      </c>
      <c r="F1350" s="265">
        <v>146.5</v>
      </c>
      <c r="G1350" s="37"/>
      <c r="H1350" s="43"/>
    </row>
    <row r="1351" s="2" customFormat="1" ht="16.8" customHeight="1">
      <c r="A1351" s="37"/>
      <c r="B1351" s="43"/>
      <c r="C1351" s="260" t="s">
        <v>509</v>
      </c>
      <c r="D1351" s="261" t="s">
        <v>509</v>
      </c>
      <c r="E1351" s="262" t="s">
        <v>19</v>
      </c>
      <c r="F1351" s="263">
        <v>193.75100000000001</v>
      </c>
      <c r="G1351" s="37"/>
      <c r="H1351" s="43"/>
    </row>
    <row r="1352" s="2" customFormat="1" ht="16.8" customHeight="1">
      <c r="A1352" s="37"/>
      <c r="B1352" s="43"/>
      <c r="C1352" s="264" t="s">
        <v>509</v>
      </c>
      <c r="D1352" s="264" t="s">
        <v>510</v>
      </c>
      <c r="E1352" s="16" t="s">
        <v>19</v>
      </c>
      <c r="F1352" s="265">
        <v>193.75100000000001</v>
      </c>
      <c r="G1352" s="37"/>
      <c r="H1352" s="43"/>
    </row>
    <row r="1353" s="2" customFormat="1" ht="16.8" customHeight="1">
      <c r="A1353" s="37"/>
      <c r="B1353" s="43"/>
      <c r="C1353" s="260" t="s">
        <v>184</v>
      </c>
      <c r="D1353" s="261" t="s">
        <v>184</v>
      </c>
      <c r="E1353" s="262" t="s">
        <v>19</v>
      </c>
      <c r="F1353" s="263">
        <v>3</v>
      </c>
      <c r="G1353" s="37"/>
      <c r="H1353" s="43"/>
    </row>
    <row r="1354" s="2" customFormat="1" ht="16.8" customHeight="1">
      <c r="A1354" s="37"/>
      <c r="B1354" s="43"/>
      <c r="C1354" s="264" t="s">
        <v>184</v>
      </c>
      <c r="D1354" s="264" t="s">
        <v>185</v>
      </c>
      <c r="E1354" s="16" t="s">
        <v>19</v>
      </c>
      <c r="F1354" s="265">
        <v>3</v>
      </c>
      <c r="G1354" s="37"/>
      <c r="H1354" s="43"/>
    </row>
    <row r="1355" s="2" customFormat="1" ht="16.8" customHeight="1">
      <c r="A1355" s="37"/>
      <c r="B1355" s="43"/>
      <c r="C1355" s="260" t="s">
        <v>516</v>
      </c>
      <c r="D1355" s="261" t="s">
        <v>516</v>
      </c>
      <c r="E1355" s="262" t="s">
        <v>19</v>
      </c>
      <c r="F1355" s="263">
        <v>739.33000000000004</v>
      </c>
      <c r="G1355" s="37"/>
      <c r="H1355" s="43"/>
    </row>
    <row r="1356" s="2" customFormat="1" ht="16.8" customHeight="1">
      <c r="A1356" s="37"/>
      <c r="B1356" s="43"/>
      <c r="C1356" s="264" t="s">
        <v>516</v>
      </c>
      <c r="D1356" s="264" t="s">
        <v>517</v>
      </c>
      <c r="E1356" s="16" t="s">
        <v>19</v>
      </c>
      <c r="F1356" s="265">
        <v>739.33000000000004</v>
      </c>
      <c r="G1356" s="37"/>
      <c r="H1356" s="43"/>
    </row>
    <row r="1357" s="2" customFormat="1" ht="16.8" customHeight="1">
      <c r="A1357" s="37"/>
      <c r="B1357" s="43"/>
      <c r="C1357" s="260" t="s">
        <v>526</v>
      </c>
      <c r="D1357" s="261" t="s">
        <v>526</v>
      </c>
      <c r="E1357" s="262" t="s">
        <v>19</v>
      </c>
      <c r="F1357" s="263">
        <v>1234.681</v>
      </c>
      <c r="G1357" s="37"/>
      <c r="H1357" s="43"/>
    </row>
    <row r="1358" s="2" customFormat="1" ht="16.8" customHeight="1">
      <c r="A1358" s="37"/>
      <c r="B1358" s="43"/>
      <c r="C1358" s="264" t="s">
        <v>526</v>
      </c>
      <c r="D1358" s="264" t="s">
        <v>527</v>
      </c>
      <c r="E1358" s="16" t="s">
        <v>19</v>
      </c>
      <c r="F1358" s="265">
        <v>1234.681</v>
      </c>
      <c r="G1358" s="37"/>
      <c r="H1358" s="43"/>
    </row>
    <row r="1359" s="2" customFormat="1" ht="16.8" customHeight="1">
      <c r="A1359" s="37"/>
      <c r="B1359" s="43"/>
      <c r="C1359" s="260" t="s">
        <v>536</v>
      </c>
      <c r="D1359" s="261" t="s">
        <v>536</v>
      </c>
      <c r="E1359" s="262" t="s">
        <v>19</v>
      </c>
      <c r="F1359" s="263">
        <v>235.80000000000001</v>
      </c>
      <c r="G1359" s="37"/>
      <c r="H1359" s="43"/>
    </row>
    <row r="1360" s="2" customFormat="1" ht="16.8" customHeight="1">
      <c r="A1360" s="37"/>
      <c r="B1360" s="43"/>
      <c r="C1360" s="264" t="s">
        <v>536</v>
      </c>
      <c r="D1360" s="264" t="s">
        <v>537</v>
      </c>
      <c r="E1360" s="16" t="s">
        <v>19</v>
      </c>
      <c r="F1360" s="265">
        <v>235.80000000000001</v>
      </c>
      <c r="G1360" s="37"/>
      <c r="H1360" s="43"/>
    </row>
    <row r="1361" s="2" customFormat="1" ht="16.8" customHeight="1">
      <c r="A1361" s="37"/>
      <c r="B1361" s="43"/>
      <c r="C1361" s="260" t="s">
        <v>546</v>
      </c>
      <c r="D1361" s="261" t="s">
        <v>546</v>
      </c>
      <c r="E1361" s="262" t="s">
        <v>19</v>
      </c>
      <c r="F1361" s="263">
        <v>235.80000000000001</v>
      </c>
      <c r="G1361" s="37"/>
      <c r="H1361" s="43"/>
    </row>
    <row r="1362" s="2" customFormat="1" ht="16.8" customHeight="1">
      <c r="A1362" s="37"/>
      <c r="B1362" s="43"/>
      <c r="C1362" s="264" t="s">
        <v>546</v>
      </c>
      <c r="D1362" s="264" t="s">
        <v>547</v>
      </c>
      <c r="E1362" s="16" t="s">
        <v>19</v>
      </c>
      <c r="F1362" s="265">
        <v>235.80000000000001</v>
      </c>
      <c r="G1362" s="37"/>
      <c r="H1362" s="43"/>
    </row>
    <row r="1363" s="2" customFormat="1" ht="16.8" customHeight="1">
      <c r="A1363" s="37"/>
      <c r="B1363" s="43"/>
      <c r="C1363" s="260" t="s">
        <v>556</v>
      </c>
      <c r="D1363" s="261" t="s">
        <v>556</v>
      </c>
      <c r="E1363" s="262" t="s">
        <v>19</v>
      </c>
      <c r="F1363" s="263">
        <v>658</v>
      </c>
      <c r="G1363" s="37"/>
      <c r="H1363" s="43"/>
    </row>
    <row r="1364" s="2" customFormat="1" ht="16.8" customHeight="1">
      <c r="A1364" s="37"/>
      <c r="B1364" s="43"/>
      <c r="C1364" s="264" t="s">
        <v>556</v>
      </c>
      <c r="D1364" s="264" t="s">
        <v>557</v>
      </c>
      <c r="E1364" s="16" t="s">
        <v>19</v>
      </c>
      <c r="F1364" s="265">
        <v>658</v>
      </c>
      <c r="G1364" s="37"/>
      <c r="H1364" s="43"/>
    </row>
    <row r="1365" s="2" customFormat="1" ht="16.8" customHeight="1">
      <c r="A1365" s="37"/>
      <c r="B1365" s="43"/>
      <c r="C1365" s="260" t="s">
        <v>567</v>
      </c>
      <c r="D1365" s="261" t="s">
        <v>567</v>
      </c>
      <c r="E1365" s="262" t="s">
        <v>19</v>
      </c>
      <c r="F1365" s="263">
        <v>46.030999999999999</v>
      </c>
      <c r="G1365" s="37"/>
      <c r="H1365" s="43"/>
    </row>
    <row r="1366" s="2" customFormat="1" ht="16.8" customHeight="1">
      <c r="A1366" s="37"/>
      <c r="B1366" s="43"/>
      <c r="C1366" s="264" t="s">
        <v>567</v>
      </c>
      <c r="D1366" s="264" t="s">
        <v>568</v>
      </c>
      <c r="E1366" s="16" t="s">
        <v>19</v>
      </c>
      <c r="F1366" s="265">
        <v>46.030999999999999</v>
      </c>
      <c r="G1366" s="37"/>
      <c r="H1366" s="43"/>
    </row>
    <row r="1367" s="2" customFormat="1" ht="16.8" customHeight="1">
      <c r="A1367" s="37"/>
      <c r="B1367" s="43"/>
      <c r="C1367" s="260" t="s">
        <v>578</v>
      </c>
      <c r="D1367" s="261" t="s">
        <v>578</v>
      </c>
      <c r="E1367" s="262" t="s">
        <v>19</v>
      </c>
      <c r="F1367" s="263">
        <v>2583.4000000000001</v>
      </c>
      <c r="G1367" s="37"/>
      <c r="H1367" s="43"/>
    </row>
    <row r="1368" s="2" customFormat="1" ht="16.8" customHeight="1">
      <c r="A1368" s="37"/>
      <c r="B1368" s="43"/>
      <c r="C1368" s="264" t="s">
        <v>578</v>
      </c>
      <c r="D1368" s="264" t="s">
        <v>579</v>
      </c>
      <c r="E1368" s="16" t="s">
        <v>19</v>
      </c>
      <c r="F1368" s="265">
        <v>2583.4000000000001</v>
      </c>
      <c r="G1368" s="37"/>
      <c r="H1368" s="43"/>
    </row>
    <row r="1369" s="2" customFormat="1" ht="16.8" customHeight="1">
      <c r="A1369" s="37"/>
      <c r="B1369" s="43"/>
      <c r="C1369" s="260" t="s">
        <v>588</v>
      </c>
      <c r="D1369" s="261" t="s">
        <v>588</v>
      </c>
      <c r="E1369" s="262" t="s">
        <v>19</v>
      </c>
      <c r="F1369" s="263">
        <v>329</v>
      </c>
      <c r="G1369" s="37"/>
      <c r="H1369" s="43"/>
    </row>
    <row r="1370" s="2" customFormat="1" ht="16.8" customHeight="1">
      <c r="A1370" s="37"/>
      <c r="B1370" s="43"/>
      <c r="C1370" s="264" t="s">
        <v>588</v>
      </c>
      <c r="D1370" s="264" t="s">
        <v>589</v>
      </c>
      <c r="E1370" s="16" t="s">
        <v>19</v>
      </c>
      <c r="F1370" s="265">
        <v>329</v>
      </c>
      <c r="G1370" s="37"/>
      <c r="H1370" s="43"/>
    </row>
    <row r="1371" s="2" customFormat="1" ht="16.8" customHeight="1">
      <c r="A1371" s="37"/>
      <c r="B1371" s="43"/>
      <c r="C1371" s="260" t="s">
        <v>598</v>
      </c>
      <c r="D1371" s="261" t="s">
        <v>598</v>
      </c>
      <c r="E1371" s="262" t="s">
        <v>19</v>
      </c>
      <c r="F1371" s="263">
        <v>329</v>
      </c>
      <c r="G1371" s="37"/>
      <c r="H1371" s="43"/>
    </row>
    <row r="1372" s="2" customFormat="1" ht="16.8" customHeight="1">
      <c r="A1372" s="37"/>
      <c r="B1372" s="43"/>
      <c r="C1372" s="264" t="s">
        <v>598</v>
      </c>
      <c r="D1372" s="264" t="s">
        <v>599</v>
      </c>
      <c r="E1372" s="16" t="s">
        <v>19</v>
      </c>
      <c r="F1372" s="265">
        <v>329</v>
      </c>
      <c r="G1372" s="37"/>
      <c r="H1372" s="43"/>
    </row>
    <row r="1373" s="2" customFormat="1" ht="16.8" customHeight="1">
      <c r="A1373" s="37"/>
      <c r="B1373" s="43"/>
      <c r="C1373" s="260" t="s">
        <v>608</v>
      </c>
      <c r="D1373" s="261" t="s">
        <v>608</v>
      </c>
      <c r="E1373" s="262" t="s">
        <v>19</v>
      </c>
      <c r="F1373" s="263">
        <v>658</v>
      </c>
      <c r="G1373" s="37"/>
      <c r="H1373" s="43"/>
    </row>
    <row r="1374" s="2" customFormat="1" ht="16.8" customHeight="1">
      <c r="A1374" s="37"/>
      <c r="B1374" s="43"/>
      <c r="C1374" s="264" t="s">
        <v>608</v>
      </c>
      <c r="D1374" s="264" t="s">
        <v>609</v>
      </c>
      <c r="E1374" s="16" t="s">
        <v>19</v>
      </c>
      <c r="F1374" s="265">
        <v>658</v>
      </c>
      <c r="G1374" s="37"/>
      <c r="H1374" s="43"/>
    </row>
    <row r="1375" s="2" customFormat="1" ht="16.8" customHeight="1">
      <c r="A1375" s="37"/>
      <c r="B1375" s="43"/>
      <c r="C1375" s="260" t="s">
        <v>193</v>
      </c>
      <c r="D1375" s="261" t="s">
        <v>193</v>
      </c>
      <c r="E1375" s="262" t="s">
        <v>19</v>
      </c>
      <c r="F1375" s="263">
        <v>3</v>
      </c>
      <c r="G1375" s="37"/>
      <c r="H1375" s="43"/>
    </row>
    <row r="1376" s="2" customFormat="1" ht="16.8" customHeight="1">
      <c r="A1376" s="37"/>
      <c r="B1376" s="43"/>
      <c r="C1376" s="264" t="s">
        <v>193</v>
      </c>
      <c r="D1376" s="264" t="s">
        <v>194</v>
      </c>
      <c r="E1376" s="16" t="s">
        <v>19</v>
      </c>
      <c r="F1376" s="265">
        <v>3</v>
      </c>
      <c r="G1376" s="37"/>
      <c r="H1376" s="43"/>
    </row>
    <row r="1377" s="2" customFormat="1" ht="16.8" customHeight="1">
      <c r="A1377" s="37"/>
      <c r="B1377" s="43"/>
      <c r="C1377" s="260" t="s">
        <v>618</v>
      </c>
      <c r="D1377" s="261" t="s">
        <v>618</v>
      </c>
      <c r="E1377" s="262" t="s">
        <v>19</v>
      </c>
      <c r="F1377" s="263">
        <v>41.411000000000001</v>
      </c>
      <c r="G1377" s="37"/>
      <c r="H1377" s="43"/>
    </row>
    <row r="1378" s="2" customFormat="1" ht="16.8" customHeight="1">
      <c r="A1378" s="37"/>
      <c r="B1378" s="43"/>
      <c r="C1378" s="264" t="s">
        <v>618</v>
      </c>
      <c r="D1378" s="264" t="s">
        <v>619</v>
      </c>
      <c r="E1378" s="16" t="s">
        <v>19</v>
      </c>
      <c r="F1378" s="265">
        <v>41.411000000000001</v>
      </c>
      <c r="G1378" s="37"/>
      <c r="H1378" s="43"/>
    </row>
    <row r="1379" s="2" customFormat="1" ht="16.8" customHeight="1">
      <c r="A1379" s="37"/>
      <c r="B1379" s="43"/>
      <c r="C1379" s="260" t="s">
        <v>628</v>
      </c>
      <c r="D1379" s="261" t="s">
        <v>628</v>
      </c>
      <c r="E1379" s="262" t="s">
        <v>19</v>
      </c>
      <c r="F1379" s="263">
        <v>658</v>
      </c>
      <c r="G1379" s="37"/>
      <c r="H1379" s="43"/>
    </row>
    <row r="1380" s="2" customFormat="1" ht="16.8" customHeight="1">
      <c r="A1380" s="37"/>
      <c r="B1380" s="43"/>
      <c r="C1380" s="264" t="s">
        <v>628</v>
      </c>
      <c r="D1380" s="264" t="s">
        <v>1357</v>
      </c>
      <c r="E1380" s="16" t="s">
        <v>19</v>
      </c>
      <c r="F1380" s="265">
        <v>658</v>
      </c>
      <c r="G1380" s="37"/>
      <c r="H1380" s="43"/>
    </row>
    <row r="1381" s="2" customFormat="1" ht="16.8" customHeight="1">
      <c r="A1381" s="37"/>
      <c r="B1381" s="43"/>
      <c r="C1381" s="266" t="s">
        <v>1470</v>
      </c>
      <c r="D1381" s="37"/>
      <c r="E1381" s="37"/>
      <c r="F1381" s="37"/>
      <c r="G1381" s="37"/>
      <c r="H1381" s="43"/>
    </row>
    <row r="1382" s="2" customFormat="1" ht="16.8" customHeight="1">
      <c r="A1382" s="37"/>
      <c r="B1382" s="43"/>
      <c r="C1382" s="264" t="s">
        <v>999</v>
      </c>
      <c r="D1382" s="264" t="s">
        <v>1000</v>
      </c>
      <c r="E1382" s="16" t="s">
        <v>153</v>
      </c>
      <c r="F1382" s="265">
        <v>893.79999999999995</v>
      </c>
      <c r="G1382" s="37"/>
      <c r="H1382" s="43"/>
    </row>
    <row r="1383" s="2" customFormat="1" ht="16.8" customHeight="1">
      <c r="A1383" s="37"/>
      <c r="B1383" s="43"/>
      <c r="C1383" s="260" t="s">
        <v>639</v>
      </c>
      <c r="D1383" s="261" t="s">
        <v>639</v>
      </c>
      <c r="E1383" s="262" t="s">
        <v>19</v>
      </c>
      <c r="F1383" s="263">
        <v>658</v>
      </c>
      <c r="G1383" s="37"/>
      <c r="H1383" s="43"/>
    </row>
    <row r="1384" s="2" customFormat="1" ht="16.8" customHeight="1">
      <c r="A1384" s="37"/>
      <c r="B1384" s="43"/>
      <c r="C1384" s="264" t="s">
        <v>639</v>
      </c>
      <c r="D1384" s="264" t="s">
        <v>1357</v>
      </c>
      <c r="E1384" s="16" t="s">
        <v>19</v>
      </c>
      <c r="F1384" s="265">
        <v>658</v>
      </c>
      <c r="G1384" s="37"/>
      <c r="H1384" s="43"/>
    </row>
    <row r="1385" s="2" customFormat="1" ht="16.8" customHeight="1">
      <c r="A1385" s="37"/>
      <c r="B1385" s="43"/>
      <c r="C1385" s="266" t="s">
        <v>1470</v>
      </c>
      <c r="D1385" s="37"/>
      <c r="E1385" s="37"/>
      <c r="F1385" s="37"/>
      <c r="G1385" s="37"/>
      <c r="H1385" s="43"/>
    </row>
    <row r="1386" s="2" customFormat="1" ht="16.8" customHeight="1">
      <c r="A1386" s="37"/>
      <c r="B1386" s="43"/>
      <c r="C1386" s="264" t="s">
        <v>402</v>
      </c>
      <c r="D1386" s="264" t="s">
        <v>403</v>
      </c>
      <c r="E1386" s="16" t="s">
        <v>153</v>
      </c>
      <c r="F1386" s="265">
        <v>893.79999999999995</v>
      </c>
      <c r="G1386" s="37"/>
      <c r="H1386" s="43"/>
    </row>
    <row r="1387" s="2" customFormat="1" ht="16.8" customHeight="1">
      <c r="A1387" s="37"/>
      <c r="B1387" s="43"/>
      <c r="C1387" s="260" t="s">
        <v>1016</v>
      </c>
      <c r="D1387" s="261" t="s">
        <v>1016</v>
      </c>
      <c r="E1387" s="262" t="s">
        <v>19</v>
      </c>
      <c r="F1387" s="263">
        <v>2</v>
      </c>
      <c r="G1387" s="37"/>
      <c r="H1387" s="43"/>
    </row>
    <row r="1388" s="2" customFormat="1" ht="16.8" customHeight="1">
      <c r="A1388" s="37"/>
      <c r="B1388" s="43"/>
      <c r="C1388" s="264" t="s">
        <v>1016</v>
      </c>
      <c r="D1388" s="264" t="s">
        <v>1017</v>
      </c>
      <c r="E1388" s="16" t="s">
        <v>19</v>
      </c>
      <c r="F1388" s="265">
        <v>2</v>
      </c>
      <c r="G1388" s="37"/>
      <c r="H1388" s="43"/>
    </row>
    <row r="1389" s="2" customFormat="1" ht="16.8" customHeight="1">
      <c r="A1389" s="37"/>
      <c r="B1389" s="43"/>
      <c r="C1389" s="260" t="s">
        <v>453</v>
      </c>
      <c r="D1389" s="261" t="s">
        <v>453</v>
      </c>
      <c r="E1389" s="262" t="s">
        <v>19</v>
      </c>
      <c r="F1389" s="263">
        <v>20</v>
      </c>
      <c r="G1389" s="37"/>
      <c r="H1389" s="43"/>
    </row>
    <row r="1390" s="2" customFormat="1" ht="16.8" customHeight="1">
      <c r="A1390" s="37"/>
      <c r="B1390" s="43"/>
      <c r="C1390" s="264" t="s">
        <v>453</v>
      </c>
      <c r="D1390" s="264" t="s">
        <v>454</v>
      </c>
      <c r="E1390" s="16" t="s">
        <v>19</v>
      </c>
      <c r="F1390" s="265">
        <v>20</v>
      </c>
      <c r="G1390" s="37"/>
      <c r="H1390" s="43"/>
    </row>
    <row r="1391" s="2" customFormat="1" ht="16.8" customHeight="1">
      <c r="A1391" s="37"/>
      <c r="B1391" s="43"/>
      <c r="C1391" s="260" t="s">
        <v>115</v>
      </c>
      <c r="D1391" s="261" t="s">
        <v>115</v>
      </c>
      <c r="E1391" s="262" t="s">
        <v>19</v>
      </c>
      <c r="F1391" s="263">
        <v>4.2050000000000001</v>
      </c>
      <c r="G1391" s="37"/>
      <c r="H1391" s="43"/>
    </row>
    <row r="1392" s="2" customFormat="1" ht="16.8" customHeight="1">
      <c r="A1392" s="37"/>
      <c r="B1392" s="43"/>
      <c r="C1392" s="264" t="s">
        <v>115</v>
      </c>
      <c r="D1392" s="264" t="s">
        <v>688</v>
      </c>
      <c r="E1392" s="16" t="s">
        <v>19</v>
      </c>
      <c r="F1392" s="265">
        <v>4.2050000000000001</v>
      </c>
      <c r="G1392" s="37"/>
      <c r="H1392" s="43"/>
    </row>
    <row r="1393" s="2" customFormat="1" ht="16.8" customHeight="1">
      <c r="A1393" s="37"/>
      <c r="B1393" s="43"/>
      <c r="C1393" s="266" t="s">
        <v>1470</v>
      </c>
      <c r="D1393" s="37"/>
      <c r="E1393" s="37"/>
      <c r="F1393" s="37"/>
      <c r="G1393" s="37"/>
      <c r="H1393" s="43"/>
    </row>
    <row r="1394" s="2" customFormat="1" ht="16.8" customHeight="1">
      <c r="A1394" s="37"/>
      <c r="B1394" s="43"/>
      <c r="C1394" s="264" t="s">
        <v>456</v>
      </c>
      <c r="D1394" s="264" t="s">
        <v>457</v>
      </c>
      <c r="E1394" s="16" t="s">
        <v>284</v>
      </c>
      <c r="F1394" s="265">
        <v>4.415</v>
      </c>
      <c r="G1394" s="37"/>
      <c r="H1394" s="43"/>
    </row>
    <row r="1395" s="2" customFormat="1" ht="16.8" customHeight="1">
      <c r="A1395" s="37"/>
      <c r="B1395" s="43"/>
      <c r="C1395" s="260" t="s">
        <v>697</v>
      </c>
      <c r="D1395" s="261" t="s">
        <v>697</v>
      </c>
      <c r="E1395" s="262" t="s">
        <v>19</v>
      </c>
      <c r="F1395" s="263">
        <v>2583.4000000000001</v>
      </c>
      <c r="G1395" s="37"/>
      <c r="H1395" s="43"/>
    </row>
    <row r="1396" s="2" customFormat="1" ht="16.8" customHeight="1">
      <c r="A1396" s="37"/>
      <c r="B1396" s="43"/>
      <c r="C1396" s="264" t="s">
        <v>697</v>
      </c>
      <c r="D1396" s="264" t="s">
        <v>698</v>
      </c>
      <c r="E1396" s="16" t="s">
        <v>19</v>
      </c>
      <c r="F1396" s="265">
        <v>2583.4000000000001</v>
      </c>
      <c r="G1396" s="37"/>
      <c r="H1396" s="43"/>
    </row>
    <row r="1397" s="2" customFormat="1" ht="16.8" customHeight="1">
      <c r="A1397" s="37"/>
      <c r="B1397" s="43"/>
      <c r="C1397" s="260" t="s">
        <v>1108</v>
      </c>
      <c r="D1397" s="261" t="s">
        <v>1108</v>
      </c>
      <c r="E1397" s="262" t="s">
        <v>19</v>
      </c>
      <c r="F1397" s="263">
        <v>51.151000000000003</v>
      </c>
      <c r="G1397" s="37"/>
      <c r="H1397" s="43"/>
    </row>
    <row r="1398" s="2" customFormat="1" ht="16.8" customHeight="1">
      <c r="A1398" s="37"/>
      <c r="B1398" s="43"/>
      <c r="C1398" s="264" t="s">
        <v>1108</v>
      </c>
      <c r="D1398" s="264" t="s">
        <v>1109</v>
      </c>
      <c r="E1398" s="16" t="s">
        <v>19</v>
      </c>
      <c r="F1398" s="265">
        <v>51.151000000000003</v>
      </c>
      <c r="G1398" s="37"/>
      <c r="H1398" s="43"/>
    </row>
    <row r="1399" s="2" customFormat="1" ht="16.8" customHeight="1">
      <c r="A1399" s="37"/>
      <c r="B1399" s="43"/>
      <c r="C1399" s="260" t="s">
        <v>711</v>
      </c>
      <c r="D1399" s="261" t="s">
        <v>711</v>
      </c>
      <c r="E1399" s="262" t="s">
        <v>19</v>
      </c>
      <c r="F1399" s="263">
        <v>2583.4000000000001</v>
      </c>
      <c r="G1399" s="37"/>
      <c r="H1399" s="43"/>
    </row>
    <row r="1400" s="2" customFormat="1" ht="16.8" customHeight="1">
      <c r="A1400" s="37"/>
      <c r="B1400" s="43"/>
      <c r="C1400" s="264" t="s">
        <v>711</v>
      </c>
      <c r="D1400" s="264" t="s">
        <v>712</v>
      </c>
      <c r="E1400" s="16" t="s">
        <v>19</v>
      </c>
      <c r="F1400" s="265">
        <v>2583.4000000000001</v>
      </c>
      <c r="G1400" s="37"/>
      <c r="H1400" s="43"/>
    </row>
    <row r="1401" s="2" customFormat="1" ht="16.8" customHeight="1">
      <c r="A1401" s="37"/>
      <c r="B1401" s="43"/>
      <c r="C1401" s="260" t="s">
        <v>721</v>
      </c>
      <c r="D1401" s="261" t="s">
        <v>721</v>
      </c>
      <c r="E1401" s="262" t="s">
        <v>19</v>
      </c>
      <c r="F1401" s="263">
        <v>2583.4000000000001</v>
      </c>
      <c r="G1401" s="37"/>
      <c r="H1401" s="43"/>
    </row>
    <row r="1402" s="2" customFormat="1" ht="16.8" customHeight="1">
      <c r="A1402" s="37"/>
      <c r="B1402" s="43"/>
      <c r="C1402" s="264" t="s">
        <v>721</v>
      </c>
      <c r="D1402" s="264" t="s">
        <v>722</v>
      </c>
      <c r="E1402" s="16" t="s">
        <v>19</v>
      </c>
      <c r="F1402" s="265">
        <v>2583.4000000000001</v>
      </c>
      <c r="G1402" s="37"/>
      <c r="H1402" s="43"/>
    </row>
    <row r="1403" s="2" customFormat="1" ht="16.8" customHeight="1">
      <c r="A1403" s="37"/>
      <c r="B1403" s="43"/>
      <c r="C1403" s="260" t="s">
        <v>117</v>
      </c>
      <c r="D1403" s="261" t="s">
        <v>117</v>
      </c>
      <c r="E1403" s="262" t="s">
        <v>19</v>
      </c>
      <c r="F1403" s="263">
        <v>3</v>
      </c>
      <c r="G1403" s="37"/>
      <c r="H1403" s="43"/>
    </row>
    <row r="1404" s="2" customFormat="1" ht="16.8" customHeight="1">
      <c r="A1404" s="37"/>
      <c r="B1404" s="43"/>
      <c r="C1404" s="264" t="s">
        <v>117</v>
      </c>
      <c r="D1404" s="264" t="s">
        <v>208</v>
      </c>
      <c r="E1404" s="16" t="s">
        <v>19</v>
      </c>
      <c r="F1404" s="265">
        <v>3</v>
      </c>
      <c r="G1404" s="37"/>
      <c r="H1404" s="43"/>
    </row>
    <row r="1405" s="2" customFormat="1" ht="16.8" customHeight="1">
      <c r="A1405" s="37"/>
      <c r="B1405" s="43"/>
      <c r="C1405" s="260" t="s">
        <v>731</v>
      </c>
      <c r="D1405" s="261" t="s">
        <v>731</v>
      </c>
      <c r="E1405" s="262" t="s">
        <v>19</v>
      </c>
      <c r="F1405" s="263">
        <v>5</v>
      </c>
      <c r="G1405" s="37"/>
      <c r="H1405" s="43"/>
    </row>
    <row r="1406" s="2" customFormat="1" ht="16.8" customHeight="1">
      <c r="A1406" s="37"/>
      <c r="B1406" s="43"/>
      <c r="C1406" s="264" t="s">
        <v>731</v>
      </c>
      <c r="D1406" s="264" t="s">
        <v>732</v>
      </c>
      <c r="E1406" s="16" t="s">
        <v>19</v>
      </c>
      <c r="F1406" s="265">
        <v>5</v>
      </c>
      <c r="G1406" s="37"/>
      <c r="H1406" s="43"/>
    </row>
    <row r="1407" s="2" customFormat="1" ht="16.8" customHeight="1">
      <c r="A1407" s="37"/>
      <c r="B1407" s="43"/>
      <c r="C1407" s="260" t="s">
        <v>743</v>
      </c>
      <c r="D1407" s="261" t="s">
        <v>743</v>
      </c>
      <c r="E1407" s="262" t="s">
        <v>19</v>
      </c>
      <c r="F1407" s="263">
        <v>729.63999999999999</v>
      </c>
      <c r="G1407" s="37"/>
      <c r="H1407" s="43"/>
    </row>
    <row r="1408" s="2" customFormat="1" ht="16.8" customHeight="1">
      <c r="A1408" s="37"/>
      <c r="B1408" s="43"/>
      <c r="C1408" s="264" t="s">
        <v>743</v>
      </c>
      <c r="D1408" s="264" t="s">
        <v>744</v>
      </c>
      <c r="E1408" s="16" t="s">
        <v>19</v>
      </c>
      <c r="F1408" s="265">
        <v>729.63999999999999</v>
      </c>
      <c r="G1408" s="37"/>
      <c r="H1408" s="43"/>
    </row>
    <row r="1409" s="2" customFormat="1" ht="16.8" customHeight="1">
      <c r="A1409" s="37"/>
      <c r="B1409" s="43"/>
      <c r="C1409" s="260" t="s">
        <v>753</v>
      </c>
      <c r="D1409" s="261" t="s">
        <v>753</v>
      </c>
      <c r="E1409" s="262" t="s">
        <v>19</v>
      </c>
      <c r="F1409" s="263">
        <v>5</v>
      </c>
      <c r="G1409" s="37"/>
      <c r="H1409" s="43"/>
    </row>
    <row r="1410" s="2" customFormat="1" ht="16.8" customHeight="1">
      <c r="A1410" s="37"/>
      <c r="B1410" s="43"/>
      <c r="C1410" s="264" t="s">
        <v>753</v>
      </c>
      <c r="D1410" s="264" t="s">
        <v>754</v>
      </c>
      <c r="E1410" s="16" t="s">
        <v>19</v>
      </c>
      <c r="F1410" s="265">
        <v>5</v>
      </c>
      <c r="G1410" s="37"/>
      <c r="H1410" s="43"/>
    </row>
    <row r="1411" s="2" customFormat="1" ht="16.8" customHeight="1">
      <c r="A1411" s="37"/>
      <c r="B1411" s="43"/>
      <c r="C1411" s="260" t="s">
        <v>762</v>
      </c>
      <c r="D1411" s="261" t="s">
        <v>762</v>
      </c>
      <c r="E1411" s="262" t="s">
        <v>19</v>
      </c>
      <c r="F1411" s="263">
        <v>2218.5999999999999</v>
      </c>
      <c r="G1411" s="37"/>
      <c r="H1411" s="43"/>
    </row>
    <row r="1412" s="2" customFormat="1" ht="16.8" customHeight="1">
      <c r="A1412" s="37"/>
      <c r="B1412" s="43"/>
      <c r="C1412" s="264" t="s">
        <v>762</v>
      </c>
      <c r="D1412" s="264" t="s">
        <v>763</v>
      </c>
      <c r="E1412" s="16" t="s">
        <v>19</v>
      </c>
      <c r="F1412" s="265">
        <v>2218.5999999999999</v>
      </c>
      <c r="G1412" s="37"/>
      <c r="H1412" s="43"/>
    </row>
    <row r="1413" s="2" customFormat="1" ht="16.8" customHeight="1">
      <c r="A1413" s="37"/>
      <c r="B1413" s="43"/>
      <c r="C1413" s="260" t="s">
        <v>772</v>
      </c>
      <c r="D1413" s="261" t="s">
        <v>772</v>
      </c>
      <c r="E1413" s="262" t="s">
        <v>19</v>
      </c>
      <c r="F1413" s="263">
        <v>15</v>
      </c>
      <c r="G1413" s="37"/>
      <c r="H1413" s="43"/>
    </row>
    <row r="1414" s="2" customFormat="1" ht="16.8" customHeight="1">
      <c r="A1414" s="37"/>
      <c r="B1414" s="43"/>
      <c r="C1414" s="264" t="s">
        <v>772</v>
      </c>
      <c r="D1414" s="264" t="s">
        <v>773</v>
      </c>
      <c r="E1414" s="16" t="s">
        <v>19</v>
      </c>
      <c r="F1414" s="265">
        <v>15</v>
      </c>
      <c r="G1414" s="37"/>
      <c r="H1414" s="43"/>
    </row>
    <row r="1415" s="2" customFormat="1" ht="16.8" customHeight="1">
      <c r="A1415" s="37"/>
      <c r="B1415" s="43"/>
      <c r="C1415" s="260" t="s">
        <v>1135</v>
      </c>
      <c r="D1415" s="261" t="s">
        <v>1135</v>
      </c>
      <c r="E1415" s="262" t="s">
        <v>19</v>
      </c>
      <c r="F1415" s="263">
        <v>20</v>
      </c>
      <c r="G1415" s="37"/>
      <c r="H1415" s="43"/>
    </row>
    <row r="1416" s="2" customFormat="1" ht="16.8" customHeight="1">
      <c r="A1416" s="37"/>
      <c r="B1416" s="43"/>
      <c r="C1416" s="264" t="s">
        <v>1135</v>
      </c>
      <c r="D1416" s="264" t="s">
        <v>1136</v>
      </c>
      <c r="E1416" s="16" t="s">
        <v>19</v>
      </c>
      <c r="F1416" s="265">
        <v>20</v>
      </c>
      <c r="G1416" s="37"/>
      <c r="H1416" s="43"/>
    </row>
    <row r="1417" s="2" customFormat="1" ht="16.8" customHeight="1">
      <c r="A1417" s="37"/>
      <c r="B1417" s="43"/>
      <c r="C1417" s="260" t="s">
        <v>1141</v>
      </c>
      <c r="D1417" s="261" t="s">
        <v>1141</v>
      </c>
      <c r="E1417" s="262" t="s">
        <v>19</v>
      </c>
      <c r="F1417" s="263">
        <v>30</v>
      </c>
      <c r="G1417" s="37"/>
      <c r="H1417" s="43"/>
    </row>
    <row r="1418" s="2" customFormat="1" ht="16.8" customHeight="1">
      <c r="A1418" s="37"/>
      <c r="B1418" s="43"/>
      <c r="C1418" s="264" t="s">
        <v>1141</v>
      </c>
      <c r="D1418" s="264" t="s">
        <v>1142</v>
      </c>
      <c r="E1418" s="16" t="s">
        <v>19</v>
      </c>
      <c r="F1418" s="265">
        <v>30</v>
      </c>
      <c r="G1418" s="37"/>
      <c r="H1418" s="43"/>
    </row>
    <row r="1419" s="2" customFormat="1" ht="16.8" customHeight="1">
      <c r="A1419" s="37"/>
      <c r="B1419" s="43"/>
      <c r="C1419" s="260" t="s">
        <v>1147</v>
      </c>
      <c r="D1419" s="261" t="s">
        <v>1147</v>
      </c>
      <c r="E1419" s="262" t="s">
        <v>19</v>
      </c>
      <c r="F1419" s="263">
        <v>3</v>
      </c>
      <c r="G1419" s="37"/>
      <c r="H1419" s="43"/>
    </row>
    <row r="1420" s="2" customFormat="1" ht="16.8" customHeight="1">
      <c r="A1420" s="37"/>
      <c r="B1420" s="43"/>
      <c r="C1420" s="264" t="s">
        <v>1147</v>
      </c>
      <c r="D1420" s="264" t="s">
        <v>1148</v>
      </c>
      <c r="E1420" s="16" t="s">
        <v>19</v>
      </c>
      <c r="F1420" s="265">
        <v>3</v>
      </c>
      <c r="G1420" s="37"/>
      <c r="H1420" s="43"/>
    </row>
    <row r="1421" s="2" customFormat="1" ht="16.8" customHeight="1">
      <c r="A1421" s="37"/>
      <c r="B1421" s="43"/>
      <c r="C1421" s="260" t="s">
        <v>1153</v>
      </c>
      <c r="D1421" s="261" t="s">
        <v>1153</v>
      </c>
      <c r="E1421" s="262" t="s">
        <v>19</v>
      </c>
      <c r="F1421" s="263">
        <v>60</v>
      </c>
      <c r="G1421" s="37"/>
      <c r="H1421" s="43"/>
    </row>
    <row r="1422" s="2" customFormat="1" ht="16.8" customHeight="1">
      <c r="A1422" s="37"/>
      <c r="B1422" s="43"/>
      <c r="C1422" s="264" t="s">
        <v>1153</v>
      </c>
      <c r="D1422" s="264" t="s">
        <v>1154</v>
      </c>
      <c r="E1422" s="16" t="s">
        <v>19</v>
      </c>
      <c r="F1422" s="265">
        <v>60</v>
      </c>
      <c r="G1422" s="37"/>
      <c r="H1422" s="43"/>
    </row>
    <row r="1423" s="2" customFormat="1" ht="16.8" customHeight="1">
      <c r="A1423" s="37"/>
      <c r="B1423" s="43"/>
      <c r="C1423" s="260" t="s">
        <v>838</v>
      </c>
      <c r="D1423" s="261" t="s">
        <v>838</v>
      </c>
      <c r="E1423" s="262" t="s">
        <v>19</v>
      </c>
      <c r="F1423" s="263">
        <v>3</v>
      </c>
      <c r="G1423" s="37"/>
      <c r="H1423" s="43"/>
    </row>
    <row r="1424" s="2" customFormat="1" ht="16.8" customHeight="1">
      <c r="A1424" s="37"/>
      <c r="B1424" s="43"/>
      <c r="C1424" s="264" t="s">
        <v>838</v>
      </c>
      <c r="D1424" s="264" t="s">
        <v>839</v>
      </c>
      <c r="E1424" s="16" t="s">
        <v>19</v>
      </c>
      <c r="F1424" s="265">
        <v>3</v>
      </c>
      <c r="G1424" s="37"/>
      <c r="H1424" s="43"/>
    </row>
    <row r="1425" s="2" customFormat="1" ht="16.8" customHeight="1">
      <c r="A1425" s="37"/>
      <c r="B1425" s="43"/>
      <c r="C1425" s="260" t="s">
        <v>1177</v>
      </c>
      <c r="D1425" s="261" t="s">
        <v>1177</v>
      </c>
      <c r="E1425" s="262" t="s">
        <v>19</v>
      </c>
      <c r="F1425" s="263">
        <v>4.9050000000000002</v>
      </c>
      <c r="G1425" s="37"/>
      <c r="H1425" s="43"/>
    </row>
    <row r="1426" s="2" customFormat="1" ht="16.8" customHeight="1">
      <c r="A1426" s="37"/>
      <c r="B1426" s="43"/>
      <c r="C1426" s="264" t="s">
        <v>1177</v>
      </c>
      <c r="D1426" s="264" t="s">
        <v>1178</v>
      </c>
      <c r="E1426" s="16" t="s">
        <v>19</v>
      </c>
      <c r="F1426" s="265">
        <v>4.9050000000000002</v>
      </c>
      <c r="G1426" s="37"/>
      <c r="H1426" s="43"/>
    </row>
    <row r="1427" s="2" customFormat="1" ht="16.8" customHeight="1">
      <c r="A1427" s="37"/>
      <c r="B1427" s="43"/>
      <c r="C1427" s="260" t="s">
        <v>1414</v>
      </c>
      <c r="D1427" s="261" t="s">
        <v>1414</v>
      </c>
      <c r="E1427" s="262" t="s">
        <v>19</v>
      </c>
      <c r="F1427" s="263">
        <v>14.949999999999999</v>
      </c>
      <c r="G1427" s="37"/>
      <c r="H1427" s="43"/>
    </row>
    <row r="1428" s="2" customFormat="1" ht="16.8" customHeight="1">
      <c r="A1428" s="37"/>
      <c r="B1428" s="43"/>
      <c r="C1428" s="264" t="s">
        <v>1414</v>
      </c>
      <c r="D1428" s="264" t="s">
        <v>1415</v>
      </c>
      <c r="E1428" s="16" t="s">
        <v>19</v>
      </c>
      <c r="F1428" s="265">
        <v>14.949999999999999</v>
      </c>
      <c r="G1428" s="37"/>
      <c r="H1428" s="43"/>
    </row>
    <row r="1429" s="2" customFormat="1" ht="16.8" customHeight="1">
      <c r="A1429" s="37"/>
      <c r="B1429" s="43"/>
      <c r="C1429" s="260" t="s">
        <v>1191</v>
      </c>
      <c r="D1429" s="261" t="s">
        <v>1191</v>
      </c>
      <c r="E1429" s="262" t="s">
        <v>19</v>
      </c>
      <c r="F1429" s="263">
        <v>13.5</v>
      </c>
      <c r="G1429" s="37"/>
      <c r="H1429" s="43"/>
    </row>
    <row r="1430" s="2" customFormat="1" ht="16.8" customHeight="1">
      <c r="A1430" s="37"/>
      <c r="B1430" s="43"/>
      <c r="C1430" s="264" t="s">
        <v>1191</v>
      </c>
      <c r="D1430" s="264" t="s">
        <v>1421</v>
      </c>
      <c r="E1430" s="16" t="s">
        <v>19</v>
      </c>
      <c r="F1430" s="265">
        <v>13.5</v>
      </c>
      <c r="G1430" s="37"/>
      <c r="H1430" s="43"/>
    </row>
    <row r="1431" s="2" customFormat="1" ht="16.8" customHeight="1">
      <c r="A1431" s="37"/>
      <c r="B1431" s="43"/>
      <c r="C1431" s="266" t="s">
        <v>1470</v>
      </c>
      <c r="D1431" s="37"/>
      <c r="E1431" s="37"/>
      <c r="F1431" s="37"/>
      <c r="G1431" s="37"/>
      <c r="H1431" s="43"/>
    </row>
    <row r="1432" s="2" customFormat="1" ht="16.8" customHeight="1">
      <c r="A1432" s="37"/>
      <c r="B1432" s="43"/>
      <c r="C1432" s="264" t="s">
        <v>1248</v>
      </c>
      <c r="D1432" s="264" t="s">
        <v>1249</v>
      </c>
      <c r="E1432" s="16" t="s">
        <v>284</v>
      </c>
      <c r="F1432" s="265">
        <v>22.5</v>
      </c>
      <c r="G1432" s="37"/>
      <c r="H1432" s="43"/>
    </row>
    <row r="1433" s="2" customFormat="1" ht="16.8" customHeight="1">
      <c r="A1433" s="37"/>
      <c r="B1433" s="43"/>
      <c r="C1433" s="260" t="s">
        <v>1199</v>
      </c>
      <c r="D1433" s="261" t="s">
        <v>1199</v>
      </c>
      <c r="E1433" s="262" t="s">
        <v>19</v>
      </c>
      <c r="F1433" s="263">
        <v>14.08</v>
      </c>
      <c r="G1433" s="37"/>
      <c r="H1433" s="43"/>
    </row>
    <row r="1434" s="2" customFormat="1" ht="16.8" customHeight="1">
      <c r="A1434" s="37"/>
      <c r="B1434" s="43"/>
      <c r="C1434" s="264" t="s">
        <v>1199</v>
      </c>
      <c r="D1434" s="264" t="s">
        <v>1200</v>
      </c>
      <c r="E1434" s="16" t="s">
        <v>19</v>
      </c>
      <c r="F1434" s="265">
        <v>14.08</v>
      </c>
      <c r="G1434" s="37"/>
      <c r="H1434" s="43"/>
    </row>
    <row r="1435" s="2" customFormat="1" ht="16.8" customHeight="1">
      <c r="A1435" s="37"/>
      <c r="B1435" s="43"/>
      <c r="C1435" s="260" t="s">
        <v>1209</v>
      </c>
      <c r="D1435" s="261" t="s">
        <v>1209</v>
      </c>
      <c r="E1435" s="262" t="s">
        <v>19</v>
      </c>
      <c r="F1435" s="263">
        <v>14.08</v>
      </c>
      <c r="G1435" s="37"/>
      <c r="H1435" s="43"/>
    </row>
    <row r="1436" s="2" customFormat="1" ht="16.8" customHeight="1">
      <c r="A1436" s="37"/>
      <c r="B1436" s="43"/>
      <c r="C1436" s="264" t="s">
        <v>1209</v>
      </c>
      <c r="D1436" s="264" t="s">
        <v>1210</v>
      </c>
      <c r="E1436" s="16" t="s">
        <v>19</v>
      </c>
      <c r="F1436" s="265">
        <v>14.08</v>
      </c>
      <c r="G1436" s="37"/>
      <c r="H1436" s="43"/>
    </row>
    <row r="1437" s="2" customFormat="1" ht="16.8" customHeight="1">
      <c r="A1437" s="37"/>
      <c r="B1437" s="43"/>
      <c r="C1437" s="260" t="s">
        <v>1215</v>
      </c>
      <c r="D1437" s="261" t="s">
        <v>1215</v>
      </c>
      <c r="E1437" s="262" t="s">
        <v>19</v>
      </c>
      <c r="F1437" s="263">
        <v>14.08</v>
      </c>
      <c r="G1437" s="37"/>
      <c r="H1437" s="43"/>
    </row>
    <row r="1438" s="2" customFormat="1" ht="16.8" customHeight="1">
      <c r="A1438" s="37"/>
      <c r="B1438" s="43"/>
      <c r="C1438" s="264" t="s">
        <v>1215</v>
      </c>
      <c r="D1438" s="264" t="s">
        <v>1216</v>
      </c>
      <c r="E1438" s="16" t="s">
        <v>19</v>
      </c>
      <c r="F1438" s="265">
        <v>14.08</v>
      </c>
      <c r="G1438" s="37"/>
      <c r="H1438" s="43"/>
    </row>
    <row r="1439" s="2" customFormat="1" ht="16.8" customHeight="1">
      <c r="A1439" s="37"/>
      <c r="B1439" s="43"/>
      <c r="C1439" s="260" t="s">
        <v>1225</v>
      </c>
      <c r="D1439" s="261" t="s">
        <v>1225</v>
      </c>
      <c r="E1439" s="262" t="s">
        <v>19</v>
      </c>
      <c r="F1439" s="263">
        <v>239.36000000000001</v>
      </c>
      <c r="G1439" s="37"/>
      <c r="H1439" s="43"/>
    </row>
    <row r="1440" s="2" customFormat="1" ht="16.8" customHeight="1">
      <c r="A1440" s="37"/>
      <c r="B1440" s="43"/>
      <c r="C1440" s="264" t="s">
        <v>1225</v>
      </c>
      <c r="D1440" s="264" t="s">
        <v>1226</v>
      </c>
      <c r="E1440" s="16" t="s">
        <v>19</v>
      </c>
      <c r="F1440" s="265">
        <v>239.36000000000001</v>
      </c>
      <c r="G1440" s="37"/>
      <c r="H1440" s="43"/>
    </row>
    <row r="1441" s="2" customFormat="1" ht="16.8" customHeight="1">
      <c r="A1441" s="37"/>
      <c r="B1441" s="43"/>
      <c r="C1441" s="260" t="s">
        <v>843</v>
      </c>
      <c r="D1441" s="261" t="s">
        <v>843</v>
      </c>
      <c r="E1441" s="262" t="s">
        <v>19</v>
      </c>
      <c r="F1441" s="263">
        <v>1033.3599999999999</v>
      </c>
      <c r="G1441" s="37"/>
      <c r="H1441" s="43"/>
    </row>
    <row r="1442" s="2" customFormat="1" ht="16.8" customHeight="1">
      <c r="A1442" s="37"/>
      <c r="B1442" s="43"/>
      <c r="C1442" s="264" t="s">
        <v>843</v>
      </c>
      <c r="D1442" s="264" t="s">
        <v>844</v>
      </c>
      <c r="E1442" s="16" t="s">
        <v>19</v>
      </c>
      <c r="F1442" s="265">
        <v>1033.3599999999999</v>
      </c>
      <c r="G1442" s="37"/>
      <c r="H1442" s="43"/>
    </row>
    <row r="1443" s="2" customFormat="1" ht="16.8" customHeight="1">
      <c r="A1443" s="37"/>
      <c r="B1443" s="43"/>
      <c r="C1443" s="260" t="s">
        <v>119</v>
      </c>
      <c r="D1443" s="261" t="s">
        <v>119</v>
      </c>
      <c r="E1443" s="262" t="s">
        <v>19</v>
      </c>
      <c r="F1443" s="263">
        <v>90.459999999999994</v>
      </c>
      <c r="G1443" s="37"/>
      <c r="H1443" s="43"/>
    </row>
    <row r="1444" s="2" customFormat="1" ht="16.8" customHeight="1">
      <c r="A1444" s="37"/>
      <c r="B1444" s="43"/>
      <c r="C1444" s="264" t="s">
        <v>119</v>
      </c>
      <c r="D1444" s="264" t="s">
        <v>851</v>
      </c>
      <c r="E1444" s="16" t="s">
        <v>19</v>
      </c>
      <c r="F1444" s="265">
        <v>90.459999999999994</v>
      </c>
      <c r="G1444" s="37"/>
      <c r="H1444" s="43"/>
    </row>
    <row r="1445" s="2" customFormat="1" ht="16.8" customHeight="1">
      <c r="A1445" s="37"/>
      <c r="B1445" s="43"/>
      <c r="C1445" s="260" t="s">
        <v>247</v>
      </c>
      <c r="D1445" s="261" t="s">
        <v>247</v>
      </c>
      <c r="E1445" s="262" t="s">
        <v>19</v>
      </c>
      <c r="F1445" s="263">
        <v>833.64999999999998</v>
      </c>
      <c r="G1445" s="37"/>
      <c r="H1445" s="43"/>
    </row>
    <row r="1446" s="2" customFormat="1" ht="16.8" customHeight="1">
      <c r="A1446" s="37"/>
      <c r="B1446" s="43"/>
      <c r="C1446" s="264" t="s">
        <v>247</v>
      </c>
      <c r="D1446" s="264" t="s">
        <v>248</v>
      </c>
      <c r="E1446" s="16" t="s">
        <v>19</v>
      </c>
      <c r="F1446" s="265">
        <v>833.64999999999998</v>
      </c>
      <c r="G1446" s="37"/>
      <c r="H1446" s="43"/>
    </row>
    <row r="1447" s="2" customFormat="1" ht="16.8" customHeight="1">
      <c r="A1447" s="37"/>
      <c r="B1447" s="43"/>
      <c r="C1447" s="260" t="s">
        <v>278</v>
      </c>
      <c r="D1447" s="261" t="s">
        <v>278</v>
      </c>
      <c r="E1447" s="262" t="s">
        <v>19</v>
      </c>
      <c r="F1447" s="263">
        <v>184.78</v>
      </c>
      <c r="G1447" s="37"/>
      <c r="H1447" s="43"/>
    </row>
    <row r="1448" s="2" customFormat="1" ht="16.8" customHeight="1">
      <c r="A1448" s="37"/>
      <c r="B1448" s="43"/>
      <c r="C1448" s="264" t="s">
        <v>278</v>
      </c>
      <c r="D1448" s="264" t="s">
        <v>279</v>
      </c>
      <c r="E1448" s="16" t="s">
        <v>19</v>
      </c>
      <c r="F1448" s="265">
        <v>184.78</v>
      </c>
      <c r="G1448" s="37"/>
      <c r="H1448" s="43"/>
    </row>
    <row r="1449" s="2" customFormat="1" ht="16.8" customHeight="1">
      <c r="A1449" s="37"/>
      <c r="B1449" s="43"/>
      <c r="C1449" s="260" t="s">
        <v>944</v>
      </c>
      <c r="D1449" s="261" t="s">
        <v>944</v>
      </c>
      <c r="E1449" s="262" t="s">
        <v>19</v>
      </c>
      <c r="F1449" s="263">
        <v>184.78</v>
      </c>
      <c r="G1449" s="37"/>
      <c r="H1449" s="43"/>
    </row>
    <row r="1450" s="2" customFormat="1" ht="16.8" customHeight="1">
      <c r="A1450" s="37"/>
      <c r="B1450" s="43"/>
      <c r="C1450" s="264" t="s">
        <v>944</v>
      </c>
      <c r="D1450" s="264" t="s">
        <v>945</v>
      </c>
      <c r="E1450" s="16" t="s">
        <v>19</v>
      </c>
      <c r="F1450" s="265">
        <v>184.78</v>
      </c>
      <c r="G1450" s="37"/>
      <c r="H1450" s="43"/>
    </row>
    <row r="1451" s="2" customFormat="1" ht="16.8" customHeight="1">
      <c r="A1451" s="37"/>
      <c r="B1451" s="43"/>
      <c r="C1451" s="260" t="s">
        <v>949</v>
      </c>
      <c r="D1451" s="261" t="s">
        <v>949</v>
      </c>
      <c r="E1451" s="262" t="s">
        <v>19</v>
      </c>
      <c r="F1451" s="263">
        <v>146.5</v>
      </c>
      <c r="G1451" s="37"/>
      <c r="H1451" s="43"/>
    </row>
    <row r="1452" s="2" customFormat="1" ht="16.8" customHeight="1">
      <c r="A1452" s="37"/>
      <c r="B1452" s="43"/>
      <c r="C1452" s="264" t="s">
        <v>949</v>
      </c>
      <c r="D1452" s="264" t="s">
        <v>950</v>
      </c>
      <c r="E1452" s="16" t="s">
        <v>19</v>
      </c>
      <c r="F1452" s="265">
        <v>146.5</v>
      </c>
      <c r="G1452" s="37"/>
      <c r="H1452" s="43"/>
    </row>
    <row r="1453" s="2" customFormat="1" ht="16.8" customHeight="1">
      <c r="A1453" s="37"/>
      <c r="B1453" s="43"/>
      <c r="C1453" s="260" t="s">
        <v>1375</v>
      </c>
      <c r="D1453" s="261" t="s">
        <v>1375</v>
      </c>
      <c r="E1453" s="262" t="s">
        <v>19</v>
      </c>
      <c r="F1453" s="263">
        <v>893.79999999999995</v>
      </c>
      <c r="G1453" s="37"/>
      <c r="H1453" s="43"/>
    </row>
    <row r="1454" s="2" customFormat="1" ht="16.8" customHeight="1">
      <c r="A1454" s="37"/>
      <c r="B1454" s="43"/>
      <c r="C1454" s="264" t="s">
        <v>1375</v>
      </c>
      <c r="D1454" s="264" t="s">
        <v>1376</v>
      </c>
      <c r="E1454" s="16" t="s">
        <v>19</v>
      </c>
      <c r="F1454" s="265">
        <v>893.79999999999995</v>
      </c>
      <c r="G1454" s="37"/>
      <c r="H1454" s="43"/>
    </row>
    <row r="1455" s="2" customFormat="1" ht="16.8" customHeight="1">
      <c r="A1455" s="37"/>
      <c r="B1455" s="43"/>
      <c r="C1455" s="260" t="s">
        <v>1378</v>
      </c>
      <c r="D1455" s="261" t="s">
        <v>1378</v>
      </c>
      <c r="E1455" s="262" t="s">
        <v>19</v>
      </c>
      <c r="F1455" s="263">
        <v>893.79999999999995</v>
      </c>
      <c r="G1455" s="37"/>
      <c r="H1455" s="43"/>
    </row>
    <row r="1456" s="2" customFormat="1" ht="16.8" customHeight="1">
      <c r="A1456" s="37"/>
      <c r="B1456" s="43"/>
      <c r="C1456" s="264" t="s">
        <v>1378</v>
      </c>
      <c r="D1456" s="264" t="s">
        <v>1379</v>
      </c>
      <c r="E1456" s="16" t="s">
        <v>19</v>
      </c>
      <c r="F1456" s="265">
        <v>893.79999999999995</v>
      </c>
      <c r="G1456" s="37"/>
      <c r="H1456" s="43"/>
    </row>
    <row r="1457" s="2" customFormat="1" ht="16.8" customHeight="1">
      <c r="A1457" s="37"/>
      <c r="B1457" s="43"/>
      <c r="C1457" s="260" t="s">
        <v>462</v>
      </c>
      <c r="D1457" s="261" t="s">
        <v>462</v>
      </c>
      <c r="E1457" s="262" t="s">
        <v>19</v>
      </c>
      <c r="F1457" s="263">
        <v>4.415</v>
      </c>
      <c r="G1457" s="37"/>
      <c r="H1457" s="43"/>
    </row>
    <row r="1458" s="2" customFormat="1" ht="16.8" customHeight="1">
      <c r="A1458" s="37"/>
      <c r="B1458" s="43"/>
      <c r="C1458" s="264" t="s">
        <v>462</v>
      </c>
      <c r="D1458" s="264" t="s">
        <v>1022</v>
      </c>
      <c r="E1458" s="16" t="s">
        <v>19</v>
      </c>
      <c r="F1458" s="265">
        <v>4.415</v>
      </c>
      <c r="G1458" s="37"/>
      <c r="H1458" s="43"/>
    </row>
    <row r="1459" s="2" customFormat="1" ht="16.8" customHeight="1">
      <c r="A1459" s="37"/>
      <c r="B1459" s="43"/>
      <c r="C1459" s="260" t="s">
        <v>1422</v>
      </c>
      <c r="D1459" s="261" t="s">
        <v>1422</v>
      </c>
      <c r="E1459" s="262" t="s">
        <v>19</v>
      </c>
      <c r="F1459" s="263">
        <v>22.5</v>
      </c>
      <c r="G1459" s="37"/>
      <c r="H1459" s="43"/>
    </row>
    <row r="1460" s="2" customFormat="1" ht="16.8" customHeight="1">
      <c r="A1460" s="37"/>
      <c r="B1460" s="43"/>
      <c r="C1460" s="264" t="s">
        <v>1422</v>
      </c>
      <c r="D1460" s="264" t="s">
        <v>1423</v>
      </c>
      <c r="E1460" s="16" t="s">
        <v>19</v>
      </c>
      <c r="F1460" s="265">
        <v>22.5</v>
      </c>
      <c r="G1460" s="37"/>
      <c r="H1460" s="43"/>
    </row>
    <row r="1461" s="2" customFormat="1" ht="7.44" customHeight="1">
      <c r="A1461" s="37"/>
      <c r="B1461" s="156"/>
      <c r="C1461" s="157"/>
      <c r="D1461" s="157"/>
      <c r="E1461" s="157"/>
      <c r="F1461" s="157"/>
      <c r="G1461" s="157"/>
      <c r="H1461" s="43"/>
    </row>
    <row r="1462" s="2" customFormat="1">
      <c r="A1462" s="37"/>
      <c r="B1462" s="37"/>
      <c r="C1462" s="37"/>
      <c r="D1462" s="37"/>
      <c r="E1462" s="37"/>
      <c r="F1462" s="37"/>
      <c r="G1462" s="37"/>
      <c r="H1462" s="37"/>
    </row>
  </sheetData>
  <sheetProtection sheet="1" formatColumns="0" formatRows="0" objects="1" scenarios="1" spinCount="100000" saltValue="aidvpy+El1QIqjMLrGURa+eL+7MS3I9vczs6rHHNXg6az2aXI17NoSluVPGWSSIqC7gU1r6mS/T0gTpthkp4fg==" hashValue="2RrclCyz6evEO/kXyJrtZgOzT1MJ7S1a4EiKk4zp+GpvmdQZ9ZYgd8/6tMPRfd1+oy51z77XoEXOemBiW5k9rw==" algorithmName="SHA-512" password="CC35"/>
  <mergeCells count="2">
    <mergeCell ref="D5:F5"/>
    <mergeCell ref="D6:F6"/>
  </mergeCells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67" customWidth="1"/>
    <col min="2" max="2" width="1.667969" style="267" customWidth="1"/>
    <col min="3" max="4" width="5" style="267" customWidth="1"/>
    <col min="5" max="5" width="11.66016" style="267" customWidth="1"/>
    <col min="6" max="6" width="9.160156" style="267" customWidth="1"/>
    <col min="7" max="7" width="5" style="267" customWidth="1"/>
    <col min="8" max="8" width="77.83203" style="267" customWidth="1"/>
    <col min="9" max="10" width="20" style="267" customWidth="1"/>
    <col min="11" max="11" width="1.667969" style="267" customWidth="1"/>
  </cols>
  <sheetData>
    <row r="1" s="1" customFormat="1" ht="37.5" customHeight="1"/>
    <row r="2" s="1" customFormat="1" ht="7.5" customHeight="1">
      <c r="B2" s="268"/>
      <c r="C2" s="269"/>
      <c r="D2" s="269"/>
      <c r="E2" s="269"/>
      <c r="F2" s="269"/>
      <c r="G2" s="269"/>
      <c r="H2" s="269"/>
      <c r="I2" s="269"/>
      <c r="J2" s="269"/>
      <c r="K2" s="270"/>
    </row>
    <row r="3" s="14" customFormat="1" ht="45" customHeight="1">
      <c r="B3" s="271"/>
      <c r="C3" s="272" t="s">
        <v>1480</v>
      </c>
      <c r="D3" s="272"/>
      <c r="E3" s="272"/>
      <c r="F3" s="272"/>
      <c r="G3" s="272"/>
      <c r="H3" s="272"/>
      <c r="I3" s="272"/>
      <c r="J3" s="272"/>
      <c r="K3" s="273"/>
    </row>
    <row r="4" s="1" customFormat="1" ht="25.5" customHeight="1">
      <c r="B4" s="274"/>
      <c r="C4" s="275" t="s">
        <v>1481</v>
      </c>
      <c r="D4" s="275"/>
      <c r="E4" s="275"/>
      <c r="F4" s="275"/>
      <c r="G4" s="275"/>
      <c r="H4" s="275"/>
      <c r="I4" s="275"/>
      <c r="J4" s="275"/>
      <c r="K4" s="276"/>
    </row>
    <row r="5" s="1" customFormat="1" ht="5.25" customHeight="1">
      <c r="B5" s="274"/>
      <c r="C5" s="277"/>
      <c r="D5" s="277"/>
      <c r="E5" s="277"/>
      <c r="F5" s="277"/>
      <c r="G5" s="277"/>
      <c r="H5" s="277"/>
      <c r="I5" s="277"/>
      <c r="J5" s="277"/>
      <c r="K5" s="276"/>
    </row>
    <row r="6" s="1" customFormat="1" ht="15" customHeight="1">
      <c r="B6" s="274"/>
      <c r="C6" s="278" t="s">
        <v>1482</v>
      </c>
      <c r="D6" s="278"/>
      <c r="E6" s="278"/>
      <c r="F6" s="278"/>
      <c r="G6" s="278"/>
      <c r="H6" s="278"/>
      <c r="I6" s="278"/>
      <c r="J6" s="278"/>
      <c r="K6" s="276"/>
    </row>
    <row r="7" s="1" customFormat="1" ht="15" customHeight="1">
      <c r="B7" s="279"/>
      <c r="C7" s="278" t="s">
        <v>1483</v>
      </c>
      <c r="D7" s="278"/>
      <c r="E7" s="278"/>
      <c r="F7" s="278"/>
      <c r="G7" s="278"/>
      <c r="H7" s="278"/>
      <c r="I7" s="278"/>
      <c r="J7" s="278"/>
      <c r="K7" s="276"/>
    </row>
    <row r="8" s="1" customFormat="1" ht="12.75" customHeight="1">
      <c r="B8" s="279"/>
      <c r="C8" s="278"/>
      <c r="D8" s="278"/>
      <c r="E8" s="278"/>
      <c r="F8" s="278"/>
      <c r="G8" s="278"/>
      <c r="H8" s="278"/>
      <c r="I8" s="278"/>
      <c r="J8" s="278"/>
      <c r="K8" s="276"/>
    </row>
    <row r="9" s="1" customFormat="1" ht="15" customHeight="1">
      <c r="B9" s="279"/>
      <c r="C9" s="278" t="s">
        <v>1484</v>
      </c>
      <c r="D9" s="278"/>
      <c r="E9" s="278"/>
      <c r="F9" s="278"/>
      <c r="G9" s="278"/>
      <c r="H9" s="278"/>
      <c r="I9" s="278"/>
      <c r="J9" s="278"/>
      <c r="K9" s="276"/>
    </row>
    <row r="10" s="1" customFormat="1" ht="15" customHeight="1">
      <c r="B10" s="279"/>
      <c r="C10" s="278"/>
      <c r="D10" s="278" t="s">
        <v>1485</v>
      </c>
      <c r="E10" s="278"/>
      <c r="F10" s="278"/>
      <c r="G10" s="278"/>
      <c r="H10" s="278"/>
      <c r="I10" s="278"/>
      <c r="J10" s="278"/>
      <c r="K10" s="276"/>
    </row>
    <row r="11" s="1" customFormat="1" ht="15" customHeight="1">
      <c r="B11" s="279"/>
      <c r="C11" s="280"/>
      <c r="D11" s="278" t="s">
        <v>1486</v>
      </c>
      <c r="E11" s="278"/>
      <c r="F11" s="278"/>
      <c r="G11" s="278"/>
      <c r="H11" s="278"/>
      <c r="I11" s="278"/>
      <c r="J11" s="278"/>
      <c r="K11" s="276"/>
    </row>
    <row r="12" s="1" customFormat="1" ht="15" customHeight="1">
      <c r="B12" s="279"/>
      <c r="C12" s="280"/>
      <c r="D12" s="278"/>
      <c r="E12" s="278"/>
      <c r="F12" s="278"/>
      <c r="G12" s="278"/>
      <c r="H12" s="278"/>
      <c r="I12" s="278"/>
      <c r="J12" s="278"/>
      <c r="K12" s="276"/>
    </row>
    <row r="13" s="1" customFormat="1" ht="15" customHeight="1">
      <c r="B13" s="279"/>
      <c r="C13" s="280"/>
      <c r="D13" s="281" t="s">
        <v>1487</v>
      </c>
      <c r="E13" s="278"/>
      <c r="F13" s="278"/>
      <c r="G13" s="278"/>
      <c r="H13" s="278"/>
      <c r="I13" s="278"/>
      <c r="J13" s="278"/>
      <c r="K13" s="276"/>
    </row>
    <row r="14" s="1" customFormat="1" ht="12.75" customHeight="1">
      <c r="B14" s="279"/>
      <c r="C14" s="280"/>
      <c r="D14" s="280"/>
      <c r="E14" s="280"/>
      <c r="F14" s="280"/>
      <c r="G14" s="280"/>
      <c r="H14" s="280"/>
      <c r="I14" s="280"/>
      <c r="J14" s="280"/>
      <c r="K14" s="276"/>
    </row>
    <row r="15" s="1" customFormat="1" ht="15" customHeight="1">
      <c r="B15" s="279"/>
      <c r="C15" s="280"/>
      <c r="D15" s="278" t="s">
        <v>1488</v>
      </c>
      <c r="E15" s="278"/>
      <c r="F15" s="278"/>
      <c r="G15" s="278"/>
      <c r="H15" s="278"/>
      <c r="I15" s="278"/>
      <c r="J15" s="278"/>
      <c r="K15" s="276"/>
    </row>
    <row r="16" s="1" customFormat="1" ht="15" customHeight="1">
      <c r="B16" s="279"/>
      <c r="C16" s="280"/>
      <c r="D16" s="278" t="s">
        <v>1489</v>
      </c>
      <c r="E16" s="278"/>
      <c r="F16" s="278"/>
      <c r="G16" s="278"/>
      <c r="H16" s="278"/>
      <c r="I16" s="278"/>
      <c r="J16" s="278"/>
      <c r="K16" s="276"/>
    </row>
    <row r="17" s="1" customFormat="1" ht="15" customHeight="1">
      <c r="B17" s="279"/>
      <c r="C17" s="280"/>
      <c r="D17" s="278" t="s">
        <v>1490</v>
      </c>
      <c r="E17" s="278"/>
      <c r="F17" s="278"/>
      <c r="G17" s="278"/>
      <c r="H17" s="278"/>
      <c r="I17" s="278"/>
      <c r="J17" s="278"/>
      <c r="K17" s="276"/>
    </row>
    <row r="18" s="1" customFormat="1" ht="15" customHeight="1">
      <c r="B18" s="279"/>
      <c r="C18" s="280"/>
      <c r="D18" s="280"/>
      <c r="E18" s="282" t="s">
        <v>83</v>
      </c>
      <c r="F18" s="278" t="s">
        <v>1491</v>
      </c>
      <c r="G18" s="278"/>
      <c r="H18" s="278"/>
      <c r="I18" s="278"/>
      <c r="J18" s="278"/>
      <c r="K18" s="276"/>
    </row>
    <row r="19" s="1" customFormat="1" ht="15" customHeight="1">
      <c r="B19" s="279"/>
      <c r="C19" s="280"/>
      <c r="D19" s="280"/>
      <c r="E19" s="282" t="s">
        <v>1492</v>
      </c>
      <c r="F19" s="278" t="s">
        <v>1493</v>
      </c>
      <c r="G19" s="278"/>
      <c r="H19" s="278"/>
      <c r="I19" s="278"/>
      <c r="J19" s="278"/>
      <c r="K19" s="276"/>
    </row>
    <row r="20" s="1" customFormat="1" ht="15" customHeight="1">
      <c r="B20" s="279"/>
      <c r="C20" s="280"/>
      <c r="D20" s="280"/>
      <c r="E20" s="282" t="s">
        <v>1494</v>
      </c>
      <c r="F20" s="278" t="s">
        <v>1495</v>
      </c>
      <c r="G20" s="278"/>
      <c r="H20" s="278"/>
      <c r="I20" s="278"/>
      <c r="J20" s="278"/>
      <c r="K20" s="276"/>
    </row>
    <row r="21" s="1" customFormat="1" ht="15" customHeight="1">
      <c r="B21" s="279"/>
      <c r="C21" s="280"/>
      <c r="D21" s="280"/>
      <c r="E21" s="282" t="s">
        <v>1496</v>
      </c>
      <c r="F21" s="278" t="s">
        <v>1497</v>
      </c>
      <c r="G21" s="278"/>
      <c r="H21" s="278"/>
      <c r="I21" s="278"/>
      <c r="J21" s="278"/>
      <c r="K21" s="276"/>
    </row>
    <row r="22" s="1" customFormat="1" ht="15" customHeight="1">
      <c r="B22" s="279"/>
      <c r="C22" s="280"/>
      <c r="D22" s="280"/>
      <c r="E22" s="282" t="s">
        <v>1498</v>
      </c>
      <c r="F22" s="278" t="s">
        <v>1499</v>
      </c>
      <c r="G22" s="278"/>
      <c r="H22" s="278"/>
      <c r="I22" s="278"/>
      <c r="J22" s="278"/>
      <c r="K22" s="276"/>
    </row>
    <row r="23" s="1" customFormat="1" ht="15" customHeight="1">
      <c r="B23" s="279"/>
      <c r="C23" s="280"/>
      <c r="D23" s="280"/>
      <c r="E23" s="282" t="s">
        <v>1500</v>
      </c>
      <c r="F23" s="278" t="s">
        <v>1501</v>
      </c>
      <c r="G23" s="278"/>
      <c r="H23" s="278"/>
      <c r="I23" s="278"/>
      <c r="J23" s="278"/>
      <c r="K23" s="276"/>
    </row>
    <row r="24" s="1" customFormat="1" ht="12.75" customHeight="1">
      <c r="B24" s="279"/>
      <c r="C24" s="280"/>
      <c r="D24" s="280"/>
      <c r="E24" s="280"/>
      <c r="F24" s="280"/>
      <c r="G24" s="280"/>
      <c r="H24" s="280"/>
      <c r="I24" s="280"/>
      <c r="J24" s="280"/>
      <c r="K24" s="276"/>
    </row>
    <row r="25" s="1" customFormat="1" ht="15" customHeight="1">
      <c r="B25" s="279"/>
      <c r="C25" s="278" t="s">
        <v>1502</v>
      </c>
      <c r="D25" s="278"/>
      <c r="E25" s="278"/>
      <c r="F25" s="278"/>
      <c r="G25" s="278"/>
      <c r="H25" s="278"/>
      <c r="I25" s="278"/>
      <c r="J25" s="278"/>
      <c r="K25" s="276"/>
    </row>
    <row r="26" s="1" customFormat="1" ht="15" customHeight="1">
      <c r="B26" s="279"/>
      <c r="C26" s="278" t="s">
        <v>1503</v>
      </c>
      <c r="D26" s="278"/>
      <c r="E26" s="278"/>
      <c r="F26" s="278"/>
      <c r="G26" s="278"/>
      <c r="H26" s="278"/>
      <c r="I26" s="278"/>
      <c r="J26" s="278"/>
      <c r="K26" s="276"/>
    </row>
    <row r="27" s="1" customFormat="1" ht="15" customHeight="1">
      <c r="B27" s="279"/>
      <c r="C27" s="278"/>
      <c r="D27" s="278" t="s">
        <v>1504</v>
      </c>
      <c r="E27" s="278"/>
      <c r="F27" s="278"/>
      <c r="G27" s="278"/>
      <c r="H27" s="278"/>
      <c r="I27" s="278"/>
      <c r="J27" s="278"/>
      <c r="K27" s="276"/>
    </row>
    <row r="28" s="1" customFormat="1" ht="15" customHeight="1">
      <c r="B28" s="279"/>
      <c r="C28" s="280"/>
      <c r="D28" s="278" t="s">
        <v>1505</v>
      </c>
      <c r="E28" s="278"/>
      <c r="F28" s="278"/>
      <c r="G28" s="278"/>
      <c r="H28" s="278"/>
      <c r="I28" s="278"/>
      <c r="J28" s="278"/>
      <c r="K28" s="276"/>
    </row>
    <row r="29" s="1" customFormat="1" ht="12.75" customHeight="1">
      <c r="B29" s="279"/>
      <c r="C29" s="280"/>
      <c r="D29" s="280"/>
      <c r="E29" s="280"/>
      <c r="F29" s="280"/>
      <c r="G29" s="280"/>
      <c r="H29" s="280"/>
      <c r="I29" s="280"/>
      <c r="J29" s="280"/>
      <c r="K29" s="276"/>
    </row>
    <row r="30" s="1" customFormat="1" ht="15" customHeight="1">
      <c r="B30" s="279"/>
      <c r="C30" s="280"/>
      <c r="D30" s="278" t="s">
        <v>1506</v>
      </c>
      <c r="E30" s="278"/>
      <c r="F30" s="278"/>
      <c r="G30" s="278"/>
      <c r="H30" s="278"/>
      <c r="I30" s="278"/>
      <c r="J30" s="278"/>
      <c r="K30" s="276"/>
    </row>
    <row r="31" s="1" customFormat="1" ht="15" customHeight="1">
      <c r="B31" s="279"/>
      <c r="C31" s="280"/>
      <c r="D31" s="278" t="s">
        <v>1507</v>
      </c>
      <c r="E31" s="278"/>
      <c r="F31" s="278"/>
      <c r="G31" s="278"/>
      <c r="H31" s="278"/>
      <c r="I31" s="278"/>
      <c r="J31" s="278"/>
      <c r="K31" s="276"/>
    </row>
    <row r="32" s="1" customFormat="1" ht="12.75" customHeight="1">
      <c r="B32" s="279"/>
      <c r="C32" s="280"/>
      <c r="D32" s="280"/>
      <c r="E32" s="280"/>
      <c r="F32" s="280"/>
      <c r="G32" s="280"/>
      <c r="H32" s="280"/>
      <c r="I32" s="280"/>
      <c r="J32" s="280"/>
      <c r="K32" s="276"/>
    </row>
    <row r="33" s="1" customFormat="1" ht="15" customHeight="1">
      <c r="B33" s="279"/>
      <c r="C33" s="280"/>
      <c r="D33" s="278" t="s">
        <v>1508</v>
      </c>
      <c r="E33" s="278"/>
      <c r="F33" s="278"/>
      <c r="G33" s="278"/>
      <c r="H33" s="278"/>
      <c r="I33" s="278"/>
      <c r="J33" s="278"/>
      <c r="K33" s="276"/>
    </row>
    <row r="34" s="1" customFormat="1" ht="15" customHeight="1">
      <c r="B34" s="279"/>
      <c r="C34" s="280"/>
      <c r="D34" s="278" t="s">
        <v>1509</v>
      </c>
      <c r="E34" s="278"/>
      <c r="F34" s="278"/>
      <c r="G34" s="278"/>
      <c r="H34" s="278"/>
      <c r="I34" s="278"/>
      <c r="J34" s="278"/>
      <c r="K34" s="276"/>
    </row>
    <row r="35" s="1" customFormat="1" ht="15" customHeight="1">
      <c r="B35" s="279"/>
      <c r="C35" s="280"/>
      <c r="D35" s="278" t="s">
        <v>1510</v>
      </c>
      <c r="E35" s="278"/>
      <c r="F35" s="278"/>
      <c r="G35" s="278"/>
      <c r="H35" s="278"/>
      <c r="I35" s="278"/>
      <c r="J35" s="278"/>
      <c r="K35" s="276"/>
    </row>
    <row r="36" s="1" customFormat="1" ht="15" customHeight="1">
      <c r="B36" s="279"/>
      <c r="C36" s="280"/>
      <c r="D36" s="278"/>
      <c r="E36" s="281" t="s">
        <v>135</v>
      </c>
      <c r="F36" s="278"/>
      <c r="G36" s="278" t="s">
        <v>1511</v>
      </c>
      <c r="H36" s="278"/>
      <c r="I36" s="278"/>
      <c r="J36" s="278"/>
      <c r="K36" s="276"/>
    </row>
    <row r="37" s="1" customFormat="1" ht="30.75" customHeight="1">
      <c r="B37" s="279"/>
      <c r="C37" s="280"/>
      <c r="D37" s="278"/>
      <c r="E37" s="281" t="s">
        <v>1512</v>
      </c>
      <c r="F37" s="278"/>
      <c r="G37" s="278" t="s">
        <v>1513</v>
      </c>
      <c r="H37" s="278"/>
      <c r="I37" s="278"/>
      <c r="J37" s="278"/>
      <c r="K37" s="276"/>
    </row>
    <row r="38" s="1" customFormat="1" ht="15" customHeight="1">
      <c r="B38" s="279"/>
      <c r="C38" s="280"/>
      <c r="D38" s="278"/>
      <c r="E38" s="281" t="s">
        <v>57</v>
      </c>
      <c r="F38" s="278"/>
      <c r="G38" s="278" t="s">
        <v>1514</v>
      </c>
      <c r="H38" s="278"/>
      <c r="I38" s="278"/>
      <c r="J38" s="278"/>
      <c r="K38" s="276"/>
    </row>
    <row r="39" s="1" customFormat="1" ht="15" customHeight="1">
      <c r="B39" s="279"/>
      <c r="C39" s="280"/>
      <c r="D39" s="278"/>
      <c r="E39" s="281" t="s">
        <v>58</v>
      </c>
      <c r="F39" s="278"/>
      <c r="G39" s="278" t="s">
        <v>1515</v>
      </c>
      <c r="H39" s="278"/>
      <c r="I39" s="278"/>
      <c r="J39" s="278"/>
      <c r="K39" s="276"/>
    </row>
    <row r="40" s="1" customFormat="1" ht="15" customHeight="1">
      <c r="B40" s="279"/>
      <c r="C40" s="280"/>
      <c r="D40" s="278"/>
      <c r="E40" s="281" t="s">
        <v>136</v>
      </c>
      <c r="F40" s="278"/>
      <c r="G40" s="278" t="s">
        <v>1516</v>
      </c>
      <c r="H40" s="278"/>
      <c r="I40" s="278"/>
      <c r="J40" s="278"/>
      <c r="K40" s="276"/>
    </row>
    <row r="41" s="1" customFormat="1" ht="15" customHeight="1">
      <c r="B41" s="279"/>
      <c r="C41" s="280"/>
      <c r="D41" s="278"/>
      <c r="E41" s="281" t="s">
        <v>137</v>
      </c>
      <c r="F41" s="278"/>
      <c r="G41" s="278" t="s">
        <v>1517</v>
      </c>
      <c r="H41" s="278"/>
      <c r="I41" s="278"/>
      <c r="J41" s="278"/>
      <c r="K41" s="276"/>
    </row>
    <row r="42" s="1" customFormat="1" ht="15" customHeight="1">
      <c r="B42" s="279"/>
      <c r="C42" s="280"/>
      <c r="D42" s="278"/>
      <c r="E42" s="281" t="s">
        <v>1518</v>
      </c>
      <c r="F42" s="278"/>
      <c r="G42" s="278" t="s">
        <v>1519</v>
      </c>
      <c r="H42" s="278"/>
      <c r="I42" s="278"/>
      <c r="J42" s="278"/>
      <c r="K42" s="276"/>
    </row>
    <row r="43" s="1" customFormat="1" ht="15" customHeight="1">
      <c r="B43" s="279"/>
      <c r="C43" s="280"/>
      <c r="D43" s="278"/>
      <c r="E43" s="281"/>
      <c r="F43" s="278"/>
      <c r="G43" s="278" t="s">
        <v>1520</v>
      </c>
      <c r="H43" s="278"/>
      <c r="I43" s="278"/>
      <c r="J43" s="278"/>
      <c r="K43" s="276"/>
    </row>
    <row r="44" s="1" customFormat="1" ht="15" customHeight="1">
      <c r="B44" s="279"/>
      <c r="C44" s="280"/>
      <c r="D44" s="278"/>
      <c r="E44" s="281" t="s">
        <v>1521</v>
      </c>
      <c r="F44" s="278"/>
      <c r="G44" s="278" t="s">
        <v>1522</v>
      </c>
      <c r="H44" s="278"/>
      <c r="I44" s="278"/>
      <c r="J44" s="278"/>
      <c r="K44" s="276"/>
    </row>
    <row r="45" s="1" customFormat="1" ht="15" customHeight="1">
      <c r="B45" s="279"/>
      <c r="C45" s="280"/>
      <c r="D45" s="278"/>
      <c r="E45" s="281" t="s">
        <v>139</v>
      </c>
      <c r="F45" s="278"/>
      <c r="G45" s="278" t="s">
        <v>1523</v>
      </c>
      <c r="H45" s="278"/>
      <c r="I45" s="278"/>
      <c r="J45" s="278"/>
      <c r="K45" s="276"/>
    </row>
    <row r="46" s="1" customFormat="1" ht="12.75" customHeight="1">
      <c r="B46" s="279"/>
      <c r="C46" s="280"/>
      <c r="D46" s="278"/>
      <c r="E46" s="278"/>
      <c r="F46" s="278"/>
      <c r="G46" s="278"/>
      <c r="H46" s="278"/>
      <c r="I46" s="278"/>
      <c r="J46" s="278"/>
      <c r="K46" s="276"/>
    </row>
    <row r="47" s="1" customFormat="1" ht="15" customHeight="1">
      <c r="B47" s="279"/>
      <c r="C47" s="280"/>
      <c r="D47" s="278" t="s">
        <v>1524</v>
      </c>
      <c r="E47" s="278"/>
      <c r="F47" s="278"/>
      <c r="G47" s="278"/>
      <c r="H47" s="278"/>
      <c r="I47" s="278"/>
      <c r="J47" s="278"/>
      <c r="K47" s="276"/>
    </row>
    <row r="48" s="1" customFormat="1" ht="15" customHeight="1">
      <c r="B48" s="279"/>
      <c r="C48" s="280"/>
      <c r="D48" s="280"/>
      <c r="E48" s="278" t="s">
        <v>1525</v>
      </c>
      <c r="F48" s="278"/>
      <c r="G48" s="278"/>
      <c r="H48" s="278"/>
      <c r="I48" s="278"/>
      <c r="J48" s="278"/>
      <c r="K48" s="276"/>
    </row>
    <row r="49" s="1" customFormat="1" ht="15" customHeight="1">
      <c r="B49" s="279"/>
      <c r="C49" s="280"/>
      <c r="D49" s="280"/>
      <c r="E49" s="278" t="s">
        <v>1526</v>
      </c>
      <c r="F49" s="278"/>
      <c r="G49" s="278"/>
      <c r="H49" s="278"/>
      <c r="I49" s="278"/>
      <c r="J49" s="278"/>
      <c r="K49" s="276"/>
    </row>
    <row r="50" s="1" customFormat="1" ht="15" customHeight="1">
      <c r="B50" s="279"/>
      <c r="C50" s="280"/>
      <c r="D50" s="280"/>
      <c r="E50" s="278" t="s">
        <v>1527</v>
      </c>
      <c r="F50" s="278"/>
      <c r="G50" s="278"/>
      <c r="H50" s="278"/>
      <c r="I50" s="278"/>
      <c r="J50" s="278"/>
      <c r="K50" s="276"/>
    </row>
    <row r="51" s="1" customFormat="1" ht="15" customHeight="1">
      <c r="B51" s="279"/>
      <c r="C51" s="280"/>
      <c r="D51" s="278" t="s">
        <v>1528</v>
      </c>
      <c r="E51" s="278"/>
      <c r="F51" s="278"/>
      <c r="G51" s="278"/>
      <c r="H51" s="278"/>
      <c r="I51" s="278"/>
      <c r="J51" s="278"/>
      <c r="K51" s="276"/>
    </row>
    <row r="52" s="1" customFormat="1" ht="25.5" customHeight="1">
      <c r="B52" s="274"/>
      <c r="C52" s="275" t="s">
        <v>1529</v>
      </c>
      <c r="D52" s="275"/>
      <c r="E52" s="275"/>
      <c r="F52" s="275"/>
      <c r="G52" s="275"/>
      <c r="H52" s="275"/>
      <c r="I52" s="275"/>
      <c r="J52" s="275"/>
      <c r="K52" s="276"/>
    </row>
    <row r="53" s="1" customFormat="1" ht="5.25" customHeight="1">
      <c r="B53" s="274"/>
      <c r="C53" s="277"/>
      <c r="D53" s="277"/>
      <c r="E53" s="277"/>
      <c r="F53" s="277"/>
      <c r="G53" s="277"/>
      <c r="H53" s="277"/>
      <c r="I53" s="277"/>
      <c r="J53" s="277"/>
      <c r="K53" s="276"/>
    </row>
    <row r="54" s="1" customFormat="1" ht="15" customHeight="1">
      <c r="B54" s="274"/>
      <c r="C54" s="278" t="s">
        <v>1530</v>
      </c>
      <c r="D54" s="278"/>
      <c r="E54" s="278"/>
      <c r="F54" s="278"/>
      <c r="G54" s="278"/>
      <c r="H54" s="278"/>
      <c r="I54" s="278"/>
      <c r="J54" s="278"/>
      <c r="K54" s="276"/>
    </row>
    <row r="55" s="1" customFormat="1" ht="15" customHeight="1">
      <c r="B55" s="274"/>
      <c r="C55" s="278" t="s">
        <v>1531</v>
      </c>
      <c r="D55" s="278"/>
      <c r="E55" s="278"/>
      <c r="F55" s="278"/>
      <c r="G55" s="278"/>
      <c r="H55" s="278"/>
      <c r="I55" s="278"/>
      <c r="J55" s="278"/>
      <c r="K55" s="276"/>
    </row>
    <row r="56" s="1" customFormat="1" ht="12.75" customHeight="1">
      <c r="B56" s="274"/>
      <c r="C56" s="278"/>
      <c r="D56" s="278"/>
      <c r="E56" s="278"/>
      <c r="F56" s="278"/>
      <c r="G56" s="278"/>
      <c r="H56" s="278"/>
      <c r="I56" s="278"/>
      <c r="J56" s="278"/>
      <c r="K56" s="276"/>
    </row>
    <row r="57" s="1" customFormat="1" ht="15" customHeight="1">
      <c r="B57" s="274"/>
      <c r="C57" s="278" t="s">
        <v>1532</v>
      </c>
      <c r="D57" s="278"/>
      <c r="E57" s="278"/>
      <c r="F57" s="278"/>
      <c r="G57" s="278"/>
      <c r="H57" s="278"/>
      <c r="I57" s="278"/>
      <c r="J57" s="278"/>
      <c r="K57" s="276"/>
    </row>
    <row r="58" s="1" customFormat="1" ht="15" customHeight="1">
      <c r="B58" s="274"/>
      <c r="C58" s="280"/>
      <c r="D58" s="278" t="s">
        <v>1533</v>
      </c>
      <c r="E58" s="278"/>
      <c r="F58" s="278"/>
      <c r="G58" s="278"/>
      <c r="H58" s="278"/>
      <c r="I58" s="278"/>
      <c r="J58" s="278"/>
      <c r="K58" s="276"/>
    </row>
    <row r="59" s="1" customFormat="1" ht="15" customHeight="1">
      <c r="B59" s="274"/>
      <c r="C59" s="280"/>
      <c r="D59" s="278" t="s">
        <v>1534</v>
      </c>
      <c r="E59" s="278"/>
      <c r="F59" s="278"/>
      <c r="G59" s="278"/>
      <c r="H59" s="278"/>
      <c r="I59" s="278"/>
      <c r="J59" s="278"/>
      <c r="K59" s="276"/>
    </row>
    <row r="60" s="1" customFormat="1" ht="15" customHeight="1">
      <c r="B60" s="274"/>
      <c r="C60" s="280"/>
      <c r="D60" s="278" t="s">
        <v>1535</v>
      </c>
      <c r="E60" s="278"/>
      <c r="F60" s="278"/>
      <c r="G60" s="278"/>
      <c r="H60" s="278"/>
      <c r="I60" s="278"/>
      <c r="J60" s="278"/>
      <c r="K60" s="276"/>
    </row>
    <row r="61" s="1" customFormat="1" ht="15" customHeight="1">
      <c r="B61" s="274"/>
      <c r="C61" s="280"/>
      <c r="D61" s="278" t="s">
        <v>1536</v>
      </c>
      <c r="E61" s="278"/>
      <c r="F61" s="278"/>
      <c r="G61" s="278"/>
      <c r="H61" s="278"/>
      <c r="I61" s="278"/>
      <c r="J61" s="278"/>
      <c r="K61" s="276"/>
    </row>
    <row r="62" s="1" customFormat="1" ht="15" customHeight="1">
      <c r="B62" s="274"/>
      <c r="C62" s="280"/>
      <c r="D62" s="283" t="s">
        <v>1537</v>
      </c>
      <c r="E62" s="283"/>
      <c r="F62" s="283"/>
      <c r="G62" s="283"/>
      <c r="H62" s="283"/>
      <c r="I62" s="283"/>
      <c r="J62" s="283"/>
      <c r="K62" s="276"/>
    </row>
    <row r="63" s="1" customFormat="1" ht="15" customHeight="1">
      <c r="B63" s="274"/>
      <c r="C63" s="280"/>
      <c r="D63" s="278" t="s">
        <v>1538</v>
      </c>
      <c r="E63" s="278"/>
      <c r="F63" s="278"/>
      <c r="G63" s="278"/>
      <c r="H63" s="278"/>
      <c r="I63" s="278"/>
      <c r="J63" s="278"/>
      <c r="K63" s="276"/>
    </row>
    <row r="64" s="1" customFormat="1" ht="12.75" customHeight="1">
      <c r="B64" s="274"/>
      <c r="C64" s="280"/>
      <c r="D64" s="280"/>
      <c r="E64" s="284"/>
      <c r="F64" s="280"/>
      <c r="G64" s="280"/>
      <c r="H64" s="280"/>
      <c r="I64" s="280"/>
      <c r="J64" s="280"/>
      <c r="K64" s="276"/>
    </row>
    <row r="65" s="1" customFormat="1" ht="15" customHeight="1">
      <c r="B65" s="274"/>
      <c r="C65" s="280"/>
      <c r="D65" s="278" t="s">
        <v>1539</v>
      </c>
      <c r="E65" s="278"/>
      <c r="F65" s="278"/>
      <c r="G65" s="278"/>
      <c r="H65" s="278"/>
      <c r="I65" s="278"/>
      <c r="J65" s="278"/>
      <c r="K65" s="276"/>
    </row>
    <row r="66" s="1" customFormat="1" ht="15" customHeight="1">
      <c r="B66" s="274"/>
      <c r="C66" s="280"/>
      <c r="D66" s="283" t="s">
        <v>1540</v>
      </c>
      <c r="E66" s="283"/>
      <c r="F66" s="283"/>
      <c r="G66" s="283"/>
      <c r="H66" s="283"/>
      <c r="I66" s="283"/>
      <c r="J66" s="283"/>
      <c r="K66" s="276"/>
    </row>
    <row r="67" s="1" customFormat="1" ht="15" customHeight="1">
      <c r="B67" s="274"/>
      <c r="C67" s="280"/>
      <c r="D67" s="278" t="s">
        <v>1541</v>
      </c>
      <c r="E67" s="278"/>
      <c r="F67" s="278"/>
      <c r="G67" s="278"/>
      <c r="H67" s="278"/>
      <c r="I67" s="278"/>
      <c r="J67" s="278"/>
      <c r="K67" s="276"/>
    </row>
    <row r="68" s="1" customFormat="1" ht="15" customHeight="1">
      <c r="B68" s="274"/>
      <c r="C68" s="280"/>
      <c r="D68" s="278" t="s">
        <v>1542</v>
      </c>
      <c r="E68" s="278"/>
      <c r="F68" s="278"/>
      <c r="G68" s="278"/>
      <c r="H68" s="278"/>
      <c r="I68" s="278"/>
      <c r="J68" s="278"/>
      <c r="K68" s="276"/>
    </row>
    <row r="69" s="1" customFormat="1" ht="15" customHeight="1">
      <c r="B69" s="274"/>
      <c r="C69" s="280"/>
      <c r="D69" s="278" t="s">
        <v>1543</v>
      </c>
      <c r="E69" s="278"/>
      <c r="F69" s="278"/>
      <c r="G69" s="278"/>
      <c r="H69" s="278"/>
      <c r="I69" s="278"/>
      <c r="J69" s="278"/>
      <c r="K69" s="276"/>
    </row>
    <row r="70" s="1" customFormat="1" ht="15" customHeight="1">
      <c r="B70" s="274"/>
      <c r="C70" s="280"/>
      <c r="D70" s="278" t="s">
        <v>1544</v>
      </c>
      <c r="E70" s="278"/>
      <c r="F70" s="278"/>
      <c r="G70" s="278"/>
      <c r="H70" s="278"/>
      <c r="I70" s="278"/>
      <c r="J70" s="278"/>
      <c r="K70" s="276"/>
    </row>
    <row r="71" s="1" customFormat="1" ht="12.75" customHeight="1">
      <c r="B71" s="285"/>
      <c r="C71" s="286"/>
      <c r="D71" s="286"/>
      <c r="E71" s="286"/>
      <c r="F71" s="286"/>
      <c r="G71" s="286"/>
      <c r="H71" s="286"/>
      <c r="I71" s="286"/>
      <c r="J71" s="286"/>
      <c r="K71" s="287"/>
    </row>
    <row r="72" s="1" customFormat="1" ht="18.75" customHeight="1">
      <c r="B72" s="288"/>
      <c r="C72" s="288"/>
      <c r="D72" s="288"/>
      <c r="E72" s="288"/>
      <c r="F72" s="288"/>
      <c r="G72" s="288"/>
      <c r="H72" s="288"/>
      <c r="I72" s="288"/>
      <c r="J72" s="288"/>
      <c r="K72" s="289"/>
    </row>
    <row r="73" s="1" customFormat="1" ht="18.75" customHeight="1">
      <c r="B73" s="289"/>
      <c r="C73" s="289"/>
      <c r="D73" s="289"/>
      <c r="E73" s="289"/>
      <c r="F73" s="289"/>
      <c r="G73" s="289"/>
      <c r="H73" s="289"/>
      <c r="I73" s="289"/>
      <c r="J73" s="289"/>
      <c r="K73" s="289"/>
    </row>
    <row r="74" s="1" customFormat="1" ht="7.5" customHeight="1">
      <c r="B74" s="290"/>
      <c r="C74" s="291"/>
      <c r="D74" s="291"/>
      <c r="E74" s="291"/>
      <c r="F74" s="291"/>
      <c r="G74" s="291"/>
      <c r="H74" s="291"/>
      <c r="I74" s="291"/>
      <c r="J74" s="291"/>
      <c r="K74" s="292"/>
    </row>
    <row r="75" s="1" customFormat="1" ht="45" customHeight="1">
      <c r="B75" s="293"/>
      <c r="C75" s="294" t="s">
        <v>1545</v>
      </c>
      <c r="D75" s="294"/>
      <c r="E75" s="294"/>
      <c r="F75" s="294"/>
      <c r="G75" s="294"/>
      <c r="H75" s="294"/>
      <c r="I75" s="294"/>
      <c r="J75" s="294"/>
      <c r="K75" s="295"/>
    </row>
    <row r="76" s="1" customFormat="1" ht="17.25" customHeight="1">
      <c r="B76" s="293"/>
      <c r="C76" s="296" t="s">
        <v>1546</v>
      </c>
      <c r="D76" s="296"/>
      <c r="E76" s="296"/>
      <c r="F76" s="296" t="s">
        <v>1547</v>
      </c>
      <c r="G76" s="297"/>
      <c r="H76" s="296" t="s">
        <v>58</v>
      </c>
      <c r="I76" s="296" t="s">
        <v>61</v>
      </c>
      <c r="J76" s="296" t="s">
        <v>1548</v>
      </c>
      <c r="K76" s="295"/>
    </row>
    <row r="77" s="1" customFormat="1" ht="17.25" customHeight="1">
      <c r="B77" s="293"/>
      <c r="C77" s="298" t="s">
        <v>1549</v>
      </c>
      <c r="D77" s="298"/>
      <c r="E77" s="298"/>
      <c r="F77" s="299" t="s">
        <v>1550</v>
      </c>
      <c r="G77" s="300"/>
      <c r="H77" s="298"/>
      <c r="I77" s="298"/>
      <c r="J77" s="298" t="s">
        <v>1551</v>
      </c>
      <c r="K77" s="295"/>
    </row>
    <row r="78" s="1" customFormat="1" ht="5.25" customHeight="1">
      <c r="B78" s="293"/>
      <c r="C78" s="301"/>
      <c r="D78" s="301"/>
      <c r="E78" s="301"/>
      <c r="F78" s="301"/>
      <c r="G78" s="302"/>
      <c r="H78" s="301"/>
      <c r="I78" s="301"/>
      <c r="J78" s="301"/>
      <c r="K78" s="295"/>
    </row>
    <row r="79" s="1" customFormat="1" ht="15" customHeight="1">
      <c r="B79" s="293"/>
      <c r="C79" s="281" t="s">
        <v>57</v>
      </c>
      <c r="D79" s="303"/>
      <c r="E79" s="303"/>
      <c r="F79" s="304" t="s">
        <v>1552</v>
      </c>
      <c r="G79" s="305"/>
      <c r="H79" s="281" t="s">
        <v>1553</v>
      </c>
      <c r="I79" s="281" t="s">
        <v>1554</v>
      </c>
      <c r="J79" s="281">
        <v>20</v>
      </c>
      <c r="K79" s="295"/>
    </row>
    <row r="80" s="1" customFormat="1" ht="15" customHeight="1">
      <c r="B80" s="293"/>
      <c r="C80" s="281" t="s">
        <v>1555</v>
      </c>
      <c r="D80" s="281"/>
      <c r="E80" s="281"/>
      <c r="F80" s="304" t="s">
        <v>1552</v>
      </c>
      <c r="G80" s="305"/>
      <c r="H80" s="281" t="s">
        <v>1556</v>
      </c>
      <c r="I80" s="281" t="s">
        <v>1554</v>
      </c>
      <c r="J80" s="281">
        <v>120</v>
      </c>
      <c r="K80" s="295"/>
    </row>
    <row r="81" s="1" customFormat="1" ht="15" customHeight="1">
      <c r="B81" s="306"/>
      <c r="C81" s="281" t="s">
        <v>1557</v>
      </c>
      <c r="D81" s="281"/>
      <c r="E81" s="281"/>
      <c r="F81" s="304" t="s">
        <v>1558</v>
      </c>
      <c r="G81" s="305"/>
      <c r="H81" s="281" t="s">
        <v>1559</v>
      </c>
      <c r="I81" s="281" t="s">
        <v>1554</v>
      </c>
      <c r="J81" s="281">
        <v>50</v>
      </c>
      <c r="K81" s="295"/>
    </row>
    <row r="82" s="1" customFormat="1" ht="15" customHeight="1">
      <c r="B82" s="306"/>
      <c r="C82" s="281" t="s">
        <v>1560</v>
      </c>
      <c r="D82" s="281"/>
      <c r="E82" s="281"/>
      <c r="F82" s="304" t="s">
        <v>1552</v>
      </c>
      <c r="G82" s="305"/>
      <c r="H82" s="281" t="s">
        <v>1561</v>
      </c>
      <c r="I82" s="281" t="s">
        <v>1562</v>
      </c>
      <c r="J82" s="281"/>
      <c r="K82" s="295"/>
    </row>
    <row r="83" s="1" customFormat="1" ht="15" customHeight="1">
      <c r="B83" s="306"/>
      <c r="C83" s="307" t="s">
        <v>1563</v>
      </c>
      <c r="D83" s="307"/>
      <c r="E83" s="307"/>
      <c r="F83" s="308" t="s">
        <v>1558</v>
      </c>
      <c r="G83" s="307"/>
      <c r="H83" s="307" t="s">
        <v>1564</v>
      </c>
      <c r="I83" s="307" t="s">
        <v>1554</v>
      </c>
      <c r="J83" s="307">
        <v>15</v>
      </c>
      <c r="K83" s="295"/>
    </row>
    <row r="84" s="1" customFormat="1" ht="15" customHeight="1">
      <c r="B84" s="306"/>
      <c r="C84" s="307" t="s">
        <v>1565</v>
      </c>
      <c r="D84" s="307"/>
      <c r="E84" s="307"/>
      <c r="F84" s="308" t="s">
        <v>1558</v>
      </c>
      <c r="G84" s="307"/>
      <c r="H84" s="307" t="s">
        <v>1566</v>
      </c>
      <c r="I84" s="307" t="s">
        <v>1554</v>
      </c>
      <c r="J84" s="307">
        <v>15</v>
      </c>
      <c r="K84" s="295"/>
    </row>
    <row r="85" s="1" customFormat="1" ht="15" customHeight="1">
      <c r="B85" s="306"/>
      <c r="C85" s="307" t="s">
        <v>1567</v>
      </c>
      <c r="D85" s="307"/>
      <c r="E85" s="307"/>
      <c r="F85" s="308" t="s">
        <v>1558</v>
      </c>
      <c r="G85" s="307"/>
      <c r="H85" s="307" t="s">
        <v>1568</v>
      </c>
      <c r="I85" s="307" t="s">
        <v>1554</v>
      </c>
      <c r="J85" s="307">
        <v>20</v>
      </c>
      <c r="K85" s="295"/>
    </row>
    <row r="86" s="1" customFormat="1" ht="15" customHeight="1">
      <c r="B86" s="306"/>
      <c r="C86" s="307" t="s">
        <v>1569</v>
      </c>
      <c r="D86" s="307"/>
      <c r="E86" s="307"/>
      <c r="F86" s="308" t="s">
        <v>1558</v>
      </c>
      <c r="G86" s="307"/>
      <c r="H86" s="307" t="s">
        <v>1570</v>
      </c>
      <c r="I86" s="307" t="s">
        <v>1554</v>
      </c>
      <c r="J86" s="307">
        <v>20</v>
      </c>
      <c r="K86" s="295"/>
    </row>
    <row r="87" s="1" customFormat="1" ht="15" customHeight="1">
      <c r="B87" s="306"/>
      <c r="C87" s="281" t="s">
        <v>1571</v>
      </c>
      <c r="D87" s="281"/>
      <c r="E87" s="281"/>
      <c r="F87" s="304" t="s">
        <v>1558</v>
      </c>
      <c r="G87" s="305"/>
      <c r="H87" s="281" t="s">
        <v>1572</v>
      </c>
      <c r="I87" s="281" t="s">
        <v>1554</v>
      </c>
      <c r="J87" s="281">
        <v>50</v>
      </c>
      <c r="K87" s="295"/>
    </row>
    <row r="88" s="1" customFormat="1" ht="15" customHeight="1">
      <c r="B88" s="306"/>
      <c r="C88" s="281" t="s">
        <v>1573</v>
      </c>
      <c r="D88" s="281"/>
      <c r="E88" s="281"/>
      <c r="F88" s="304" t="s">
        <v>1558</v>
      </c>
      <c r="G88" s="305"/>
      <c r="H88" s="281" t="s">
        <v>1574</v>
      </c>
      <c r="I88" s="281" t="s">
        <v>1554</v>
      </c>
      <c r="J88" s="281">
        <v>20</v>
      </c>
      <c r="K88" s="295"/>
    </row>
    <row r="89" s="1" customFormat="1" ht="15" customHeight="1">
      <c r="B89" s="306"/>
      <c r="C89" s="281" t="s">
        <v>1575</v>
      </c>
      <c r="D89" s="281"/>
      <c r="E89" s="281"/>
      <c r="F89" s="304" t="s">
        <v>1558</v>
      </c>
      <c r="G89" s="305"/>
      <c r="H89" s="281" t="s">
        <v>1576</v>
      </c>
      <c r="I89" s="281" t="s">
        <v>1554</v>
      </c>
      <c r="J89" s="281">
        <v>20</v>
      </c>
      <c r="K89" s="295"/>
    </row>
    <row r="90" s="1" customFormat="1" ht="15" customHeight="1">
      <c r="B90" s="306"/>
      <c r="C90" s="281" t="s">
        <v>1577</v>
      </c>
      <c r="D90" s="281"/>
      <c r="E90" s="281"/>
      <c r="F90" s="304" t="s">
        <v>1558</v>
      </c>
      <c r="G90" s="305"/>
      <c r="H90" s="281" t="s">
        <v>1578</v>
      </c>
      <c r="I90" s="281" t="s">
        <v>1554</v>
      </c>
      <c r="J90" s="281">
        <v>50</v>
      </c>
      <c r="K90" s="295"/>
    </row>
    <row r="91" s="1" customFormat="1" ht="15" customHeight="1">
      <c r="B91" s="306"/>
      <c r="C91" s="281" t="s">
        <v>1579</v>
      </c>
      <c r="D91" s="281"/>
      <c r="E91" s="281"/>
      <c r="F91" s="304" t="s">
        <v>1558</v>
      </c>
      <c r="G91" s="305"/>
      <c r="H91" s="281" t="s">
        <v>1579</v>
      </c>
      <c r="I91" s="281" t="s">
        <v>1554</v>
      </c>
      <c r="J91" s="281">
        <v>50</v>
      </c>
      <c r="K91" s="295"/>
    </row>
    <row r="92" s="1" customFormat="1" ht="15" customHeight="1">
      <c r="B92" s="306"/>
      <c r="C92" s="281" t="s">
        <v>1580</v>
      </c>
      <c r="D92" s="281"/>
      <c r="E92" s="281"/>
      <c r="F92" s="304" t="s">
        <v>1558</v>
      </c>
      <c r="G92" s="305"/>
      <c r="H92" s="281" t="s">
        <v>1581</v>
      </c>
      <c r="I92" s="281" t="s">
        <v>1554</v>
      </c>
      <c r="J92" s="281">
        <v>255</v>
      </c>
      <c r="K92" s="295"/>
    </row>
    <row r="93" s="1" customFormat="1" ht="15" customHeight="1">
      <c r="B93" s="306"/>
      <c r="C93" s="281" t="s">
        <v>1582</v>
      </c>
      <c r="D93" s="281"/>
      <c r="E93" s="281"/>
      <c r="F93" s="304" t="s">
        <v>1552</v>
      </c>
      <c r="G93" s="305"/>
      <c r="H93" s="281" t="s">
        <v>1583</v>
      </c>
      <c r="I93" s="281" t="s">
        <v>1584</v>
      </c>
      <c r="J93" s="281"/>
      <c r="K93" s="295"/>
    </row>
    <row r="94" s="1" customFormat="1" ht="15" customHeight="1">
      <c r="B94" s="306"/>
      <c r="C94" s="281" t="s">
        <v>1585</v>
      </c>
      <c r="D94" s="281"/>
      <c r="E94" s="281"/>
      <c r="F94" s="304" t="s">
        <v>1552</v>
      </c>
      <c r="G94" s="305"/>
      <c r="H94" s="281" t="s">
        <v>1586</v>
      </c>
      <c r="I94" s="281" t="s">
        <v>1587</v>
      </c>
      <c r="J94" s="281"/>
      <c r="K94" s="295"/>
    </row>
    <row r="95" s="1" customFormat="1" ht="15" customHeight="1">
      <c r="B95" s="306"/>
      <c r="C95" s="281" t="s">
        <v>1588</v>
      </c>
      <c r="D95" s="281"/>
      <c r="E95" s="281"/>
      <c r="F95" s="304" t="s">
        <v>1552</v>
      </c>
      <c r="G95" s="305"/>
      <c r="H95" s="281" t="s">
        <v>1588</v>
      </c>
      <c r="I95" s="281" t="s">
        <v>1587</v>
      </c>
      <c r="J95" s="281"/>
      <c r="K95" s="295"/>
    </row>
    <row r="96" s="1" customFormat="1" ht="15" customHeight="1">
      <c r="B96" s="306"/>
      <c r="C96" s="281" t="s">
        <v>42</v>
      </c>
      <c r="D96" s="281"/>
      <c r="E96" s="281"/>
      <c r="F96" s="304" t="s">
        <v>1552</v>
      </c>
      <c r="G96" s="305"/>
      <c r="H96" s="281" t="s">
        <v>1589</v>
      </c>
      <c r="I96" s="281" t="s">
        <v>1587</v>
      </c>
      <c r="J96" s="281"/>
      <c r="K96" s="295"/>
    </row>
    <row r="97" s="1" customFormat="1" ht="15" customHeight="1">
      <c r="B97" s="306"/>
      <c r="C97" s="281" t="s">
        <v>52</v>
      </c>
      <c r="D97" s="281"/>
      <c r="E97" s="281"/>
      <c r="F97" s="304" t="s">
        <v>1552</v>
      </c>
      <c r="G97" s="305"/>
      <c r="H97" s="281" t="s">
        <v>1590</v>
      </c>
      <c r="I97" s="281" t="s">
        <v>1587</v>
      </c>
      <c r="J97" s="281"/>
      <c r="K97" s="295"/>
    </row>
    <row r="98" s="1" customFormat="1" ht="15" customHeight="1">
      <c r="B98" s="309"/>
      <c r="C98" s="310"/>
      <c r="D98" s="310"/>
      <c r="E98" s="310"/>
      <c r="F98" s="310"/>
      <c r="G98" s="310"/>
      <c r="H98" s="310"/>
      <c r="I98" s="310"/>
      <c r="J98" s="310"/>
      <c r="K98" s="311"/>
    </row>
    <row r="99" s="1" customFormat="1" ht="18.75" customHeight="1">
      <c r="B99" s="312"/>
      <c r="C99" s="313"/>
      <c r="D99" s="313"/>
      <c r="E99" s="313"/>
      <c r="F99" s="313"/>
      <c r="G99" s="313"/>
      <c r="H99" s="313"/>
      <c r="I99" s="313"/>
      <c r="J99" s="313"/>
      <c r="K99" s="312"/>
    </row>
    <row r="100" s="1" customFormat="1" ht="18.75" customHeight="1">
      <c r="B100" s="289"/>
      <c r="C100" s="289"/>
      <c r="D100" s="289"/>
      <c r="E100" s="289"/>
      <c r="F100" s="289"/>
      <c r="G100" s="289"/>
      <c r="H100" s="289"/>
      <c r="I100" s="289"/>
      <c r="J100" s="289"/>
      <c r="K100" s="289"/>
    </row>
    <row r="101" s="1" customFormat="1" ht="7.5" customHeight="1">
      <c r="B101" s="290"/>
      <c r="C101" s="291"/>
      <c r="D101" s="291"/>
      <c r="E101" s="291"/>
      <c r="F101" s="291"/>
      <c r="G101" s="291"/>
      <c r="H101" s="291"/>
      <c r="I101" s="291"/>
      <c r="J101" s="291"/>
      <c r="K101" s="292"/>
    </row>
    <row r="102" s="1" customFormat="1" ht="45" customHeight="1">
      <c r="B102" s="293"/>
      <c r="C102" s="294" t="s">
        <v>1591</v>
      </c>
      <c r="D102" s="294"/>
      <c r="E102" s="294"/>
      <c r="F102" s="294"/>
      <c r="G102" s="294"/>
      <c r="H102" s="294"/>
      <c r="I102" s="294"/>
      <c r="J102" s="294"/>
      <c r="K102" s="295"/>
    </row>
    <row r="103" s="1" customFormat="1" ht="17.25" customHeight="1">
      <c r="B103" s="293"/>
      <c r="C103" s="296" t="s">
        <v>1546</v>
      </c>
      <c r="D103" s="296"/>
      <c r="E103" s="296"/>
      <c r="F103" s="296" t="s">
        <v>1547</v>
      </c>
      <c r="G103" s="297"/>
      <c r="H103" s="296" t="s">
        <v>58</v>
      </c>
      <c r="I103" s="296" t="s">
        <v>61</v>
      </c>
      <c r="J103" s="296" t="s">
        <v>1548</v>
      </c>
      <c r="K103" s="295"/>
    </row>
    <row r="104" s="1" customFormat="1" ht="17.25" customHeight="1">
      <c r="B104" s="293"/>
      <c r="C104" s="298" t="s">
        <v>1549</v>
      </c>
      <c r="D104" s="298"/>
      <c r="E104" s="298"/>
      <c r="F104" s="299" t="s">
        <v>1550</v>
      </c>
      <c r="G104" s="300"/>
      <c r="H104" s="298"/>
      <c r="I104" s="298"/>
      <c r="J104" s="298" t="s">
        <v>1551</v>
      </c>
      <c r="K104" s="295"/>
    </row>
    <row r="105" s="1" customFormat="1" ht="5.25" customHeight="1">
      <c r="B105" s="293"/>
      <c r="C105" s="296"/>
      <c r="D105" s="296"/>
      <c r="E105" s="296"/>
      <c r="F105" s="296"/>
      <c r="G105" s="314"/>
      <c r="H105" s="296"/>
      <c r="I105" s="296"/>
      <c r="J105" s="296"/>
      <c r="K105" s="295"/>
    </row>
    <row r="106" s="1" customFormat="1" ht="15" customHeight="1">
      <c r="B106" s="293"/>
      <c r="C106" s="281" t="s">
        <v>57</v>
      </c>
      <c r="D106" s="303"/>
      <c r="E106" s="303"/>
      <c r="F106" s="304" t="s">
        <v>1552</v>
      </c>
      <c r="G106" s="281"/>
      <c r="H106" s="281" t="s">
        <v>1592</v>
      </c>
      <c r="I106" s="281" t="s">
        <v>1554</v>
      </c>
      <c r="J106" s="281">
        <v>20</v>
      </c>
      <c r="K106" s="295"/>
    </row>
    <row r="107" s="1" customFormat="1" ht="15" customHeight="1">
      <c r="B107" s="293"/>
      <c r="C107" s="281" t="s">
        <v>1555</v>
      </c>
      <c r="D107" s="281"/>
      <c r="E107" s="281"/>
      <c r="F107" s="304" t="s">
        <v>1552</v>
      </c>
      <c r="G107" s="281"/>
      <c r="H107" s="281" t="s">
        <v>1592</v>
      </c>
      <c r="I107" s="281" t="s">
        <v>1554</v>
      </c>
      <c r="J107" s="281">
        <v>120</v>
      </c>
      <c r="K107" s="295"/>
    </row>
    <row r="108" s="1" customFormat="1" ht="15" customHeight="1">
      <c r="B108" s="306"/>
      <c r="C108" s="281" t="s">
        <v>1557</v>
      </c>
      <c r="D108" s="281"/>
      <c r="E108" s="281"/>
      <c r="F108" s="304" t="s">
        <v>1558</v>
      </c>
      <c r="G108" s="281"/>
      <c r="H108" s="281" t="s">
        <v>1592</v>
      </c>
      <c r="I108" s="281" t="s">
        <v>1554</v>
      </c>
      <c r="J108" s="281">
        <v>50</v>
      </c>
      <c r="K108" s="295"/>
    </row>
    <row r="109" s="1" customFormat="1" ht="15" customHeight="1">
      <c r="B109" s="306"/>
      <c r="C109" s="281" t="s">
        <v>1560</v>
      </c>
      <c r="D109" s="281"/>
      <c r="E109" s="281"/>
      <c r="F109" s="304" t="s">
        <v>1552</v>
      </c>
      <c r="G109" s="281"/>
      <c r="H109" s="281" t="s">
        <v>1592</v>
      </c>
      <c r="I109" s="281" t="s">
        <v>1562</v>
      </c>
      <c r="J109" s="281"/>
      <c r="K109" s="295"/>
    </row>
    <row r="110" s="1" customFormat="1" ht="15" customHeight="1">
      <c r="B110" s="306"/>
      <c r="C110" s="281" t="s">
        <v>1571</v>
      </c>
      <c r="D110" s="281"/>
      <c r="E110" s="281"/>
      <c r="F110" s="304" t="s">
        <v>1558</v>
      </c>
      <c r="G110" s="281"/>
      <c r="H110" s="281" t="s">
        <v>1592</v>
      </c>
      <c r="I110" s="281" t="s">
        <v>1554</v>
      </c>
      <c r="J110" s="281">
        <v>50</v>
      </c>
      <c r="K110" s="295"/>
    </row>
    <row r="111" s="1" customFormat="1" ht="15" customHeight="1">
      <c r="B111" s="306"/>
      <c r="C111" s="281" t="s">
        <v>1579</v>
      </c>
      <c r="D111" s="281"/>
      <c r="E111" s="281"/>
      <c r="F111" s="304" t="s">
        <v>1558</v>
      </c>
      <c r="G111" s="281"/>
      <c r="H111" s="281" t="s">
        <v>1592</v>
      </c>
      <c r="I111" s="281" t="s">
        <v>1554</v>
      </c>
      <c r="J111" s="281">
        <v>50</v>
      </c>
      <c r="K111" s="295"/>
    </row>
    <row r="112" s="1" customFormat="1" ht="15" customHeight="1">
      <c r="B112" s="306"/>
      <c r="C112" s="281" t="s">
        <v>1577</v>
      </c>
      <c r="D112" s="281"/>
      <c r="E112" s="281"/>
      <c r="F112" s="304" t="s">
        <v>1558</v>
      </c>
      <c r="G112" s="281"/>
      <c r="H112" s="281" t="s">
        <v>1592</v>
      </c>
      <c r="I112" s="281" t="s">
        <v>1554</v>
      </c>
      <c r="J112" s="281">
        <v>50</v>
      </c>
      <c r="K112" s="295"/>
    </row>
    <row r="113" s="1" customFormat="1" ht="15" customHeight="1">
      <c r="B113" s="306"/>
      <c r="C113" s="281" t="s">
        <v>57</v>
      </c>
      <c r="D113" s="281"/>
      <c r="E113" s="281"/>
      <c r="F113" s="304" t="s">
        <v>1552</v>
      </c>
      <c r="G113" s="281"/>
      <c r="H113" s="281" t="s">
        <v>1593</v>
      </c>
      <c r="I113" s="281" t="s">
        <v>1554</v>
      </c>
      <c r="J113" s="281">
        <v>20</v>
      </c>
      <c r="K113" s="295"/>
    </row>
    <row r="114" s="1" customFormat="1" ht="15" customHeight="1">
      <c r="B114" s="306"/>
      <c r="C114" s="281" t="s">
        <v>1594</v>
      </c>
      <c r="D114" s="281"/>
      <c r="E114" s="281"/>
      <c r="F114" s="304" t="s">
        <v>1552</v>
      </c>
      <c r="G114" s="281"/>
      <c r="H114" s="281" t="s">
        <v>1595</v>
      </c>
      <c r="I114" s="281" t="s">
        <v>1554</v>
      </c>
      <c r="J114" s="281">
        <v>120</v>
      </c>
      <c r="K114" s="295"/>
    </row>
    <row r="115" s="1" customFormat="1" ht="15" customHeight="1">
      <c r="B115" s="306"/>
      <c r="C115" s="281" t="s">
        <v>42</v>
      </c>
      <c r="D115" s="281"/>
      <c r="E115" s="281"/>
      <c r="F115" s="304" t="s">
        <v>1552</v>
      </c>
      <c r="G115" s="281"/>
      <c r="H115" s="281" t="s">
        <v>1596</v>
      </c>
      <c r="I115" s="281" t="s">
        <v>1587</v>
      </c>
      <c r="J115" s="281"/>
      <c r="K115" s="295"/>
    </row>
    <row r="116" s="1" customFormat="1" ht="15" customHeight="1">
      <c r="B116" s="306"/>
      <c r="C116" s="281" t="s">
        <v>52</v>
      </c>
      <c r="D116" s="281"/>
      <c r="E116" s="281"/>
      <c r="F116" s="304" t="s">
        <v>1552</v>
      </c>
      <c r="G116" s="281"/>
      <c r="H116" s="281" t="s">
        <v>1597</v>
      </c>
      <c r="I116" s="281" t="s">
        <v>1587</v>
      </c>
      <c r="J116" s="281"/>
      <c r="K116" s="295"/>
    </row>
    <row r="117" s="1" customFormat="1" ht="15" customHeight="1">
      <c r="B117" s="306"/>
      <c r="C117" s="281" t="s">
        <v>61</v>
      </c>
      <c r="D117" s="281"/>
      <c r="E117" s="281"/>
      <c r="F117" s="304" t="s">
        <v>1552</v>
      </c>
      <c r="G117" s="281"/>
      <c r="H117" s="281" t="s">
        <v>1598</v>
      </c>
      <c r="I117" s="281" t="s">
        <v>1599</v>
      </c>
      <c r="J117" s="281"/>
      <c r="K117" s="295"/>
    </row>
    <row r="118" s="1" customFormat="1" ht="15" customHeight="1">
      <c r="B118" s="309"/>
      <c r="C118" s="315"/>
      <c r="D118" s="315"/>
      <c r="E118" s="315"/>
      <c r="F118" s="315"/>
      <c r="G118" s="315"/>
      <c r="H118" s="315"/>
      <c r="I118" s="315"/>
      <c r="J118" s="315"/>
      <c r="K118" s="311"/>
    </row>
    <row r="119" s="1" customFormat="1" ht="18.75" customHeight="1">
      <c r="B119" s="316"/>
      <c r="C119" s="317"/>
      <c r="D119" s="317"/>
      <c r="E119" s="317"/>
      <c r="F119" s="318"/>
      <c r="G119" s="317"/>
      <c r="H119" s="317"/>
      <c r="I119" s="317"/>
      <c r="J119" s="317"/>
      <c r="K119" s="316"/>
    </row>
    <row r="120" s="1" customFormat="1" ht="18.75" customHeight="1">
      <c r="B120" s="289"/>
      <c r="C120" s="289"/>
      <c r="D120" s="289"/>
      <c r="E120" s="289"/>
      <c r="F120" s="289"/>
      <c r="G120" s="289"/>
      <c r="H120" s="289"/>
      <c r="I120" s="289"/>
      <c r="J120" s="289"/>
      <c r="K120" s="289"/>
    </row>
    <row r="121" s="1" customFormat="1" ht="7.5" customHeight="1">
      <c r="B121" s="319"/>
      <c r="C121" s="320"/>
      <c r="D121" s="320"/>
      <c r="E121" s="320"/>
      <c r="F121" s="320"/>
      <c r="G121" s="320"/>
      <c r="H121" s="320"/>
      <c r="I121" s="320"/>
      <c r="J121" s="320"/>
      <c r="K121" s="321"/>
    </row>
    <row r="122" s="1" customFormat="1" ht="45" customHeight="1">
      <c r="B122" s="322"/>
      <c r="C122" s="272" t="s">
        <v>1600</v>
      </c>
      <c r="D122" s="272"/>
      <c r="E122" s="272"/>
      <c r="F122" s="272"/>
      <c r="G122" s="272"/>
      <c r="H122" s="272"/>
      <c r="I122" s="272"/>
      <c r="J122" s="272"/>
      <c r="K122" s="323"/>
    </row>
    <row r="123" s="1" customFormat="1" ht="17.25" customHeight="1">
      <c r="B123" s="324"/>
      <c r="C123" s="296" t="s">
        <v>1546</v>
      </c>
      <c r="D123" s="296"/>
      <c r="E123" s="296"/>
      <c r="F123" s="296" t="s">
        <v>1547</v>
      </c>
      <c r="G123" s="297"/>
      <c r="H123" s="296" t="s">
        <v>58</v>
      </c>
      <c r="I123" s="296" t="s">
        <v>61</v>
      </c>
      <c r="J123" s="296" t="s">
        <v>1548</v>
      </c>
      <c r="K123" s="325"/>
    </row>
    <row r="124" s="1" customFormat="1" ht="17.25" customHeight="1">
      <c r="B124" s="324"/>
      <c r="C124" s="298" t="s">
        <v>1549</v>
      </c>
      <c r="D124" s="298"/>
      <c r="E124" s="298"/>
      <c r="F124" s="299" t="s">
        <v>1550</v>
      </c>
      <c r="G124" s="300"/>
      <c r="H124" s="298"/>
      <c r="I124" s="298"/>
      <c r="J124" s="298" t="s">
        <v>1551</v>
      </c>
      <c r="K124" s="325"/>
    </row>
    <row r="125" s="1" customFormat="1" ht="5.25" customHeight="1">
      <c r="B125" s="326"/>
      <c r="C125" s="301"/>
      <c r="D125" s="301"/>
      <c r="E125" s="301"/>
      <c r="F125" s="301"/>
      <c r="G125" s="327"/>
      <c r="H125" s="301"/>
      <c r="I125" s="301"/>
      <c r="J125" s="301"/>
      <c r="K125" s="328"/>
    </row>
    <row r="126" s="1" customFormat="1" ht="15" customHeight="1">
      <c r="B126" s="326"/>
      <c r="C126" s="281" t="s">
        <v>1555</v>
      </c>
      <c r="D126" s="303"/>
      <c r="E126" s="303"/>
      <c r="F126" s="304" t="s">
        <v>1552</v>
      </c>
      <c r="G126" s="281"/>
      <c r="H126" s="281" t="s">
        <v>1592</v>
      </c>
      <c r="I126" s="281" t="s">
        <v>1554</v>
      </c>
      <c r="J126" s="281">
        <v>120</v>
      </c>
      <c r="K126" s="329"/>
    </row>
    <row r="127" s="1" customFormat="1" ht="15" customHeight="1">
      <c r="B127" s="326"/>
      <c r="C127" s="281" t="s">
        <v>1601</v>
      </c>
      <c r="D127" s="281"/>
      <c r="E127" s="281"/>
      <c r="F127" s="304" t="s">
        <v>1552</v>
      </c>
      <c r="G127" s="281"/>
      <c r="H127" s="281" t="s">
        <v>1602</v>
      </c>
      <c r="I127" s="281" t="s">
        <v>1554</v>
      </c>
      <c r="J127" s="281" t="s">
        <v>1603</v>
      </c>
      <c r="K127" s="329"/>
    </row>
    <row r="128" s="1" customFormat="1" ht="15" customHeight="1">
      <c r="B128" s="326"/>
      <c r="C128" s="281" t="s">
        <v>1500</v>
      </c>
      <c r="D128" s="281"/>
      <c r="E128" s="281"/>
      <c r="F128" s="304" t="s">
        <v>1552</v>
      </c>
      <c r="G128" s="281"/>
      <c r="H128" s="281" t="s">
        <v>1604</v>
      </c>
      <c r="I128" s="281" t="s">
        <v>1554</v>
      </c>
      <c r="J128" s="281" t="s">
        <v>1603</v>
      </c>
      <c r="K128" s="329"/>
    </row>
    <row r="129" s="1" customFormat="1" ht="15" customHeight="1">
      <c r="B129" s="326"/>
      <c r="C129" s="281" t="s">
        <v>1563</v>
      </c>
      <c r="D129" s="281"/>
      <c r="E129" s="281"/>
      <c r="F129" s="304" t="s">
        <v>1558</v>
      </c>
      <c r="G129" s="281"/>
      <c r="H129" s="281" t="s">
        <v>1564</v>
      </c>
      <c r="I129" s="281" t="s">
        <v>1554</v>
      </c>
      <c r="J129" s="281">
        <v>15</v>
      </c>
      <c r="K129" s="329"/>
    </row>
    <row r="130" s="1" customFormat="1" ht="15" customHeight="1">
      <c r="B130" s="326"/>
      <c r="C130" s="307" t="s">
        <v>1565</v>
      </c>
      <c r="D130" s="307"/>
      <c r="E130" s="307"/>
      <c r="F130" s="308" t="s">
        <v>1558</v>
      </c>
      <c r="G130" s="307"/>
      <c r="H130" s="307" t="s">
        <v>1566</v>
      </c>
      <c r="I130" s="307" t="s">
        <v>1554</v>
      </c>
      <c r="J130" s="307">
        <v>15</v>
      </c>
      <c r="K130" s="329"/>
    </row>
    <row r="131" s="1" customFormat="1" ht="15" customHeight="1">
      <c r="B131" s="326"/>
      <c r="C131" s="307" t="s">
        <v>1567</v>
      </c>
      <c r="D131" s="307"/>
      <c r="E131" s="307"/>
      <c r="F131" s="308" t="s">
        <v>1558</v>
      </c>
      <c r="G131" s="307"/>
      <c r="H131" s="307" t="s">
        <v>1568</v>
      </c>
      <c r="I131" s="307" t="s">
        <v>1554</v>
      </c>
      <c r="J131" s="307">
        <v>20</v>
      </c>
      <c r="K131" s="329"/>
    </row>
    <row r="132" s="1" customFormat="1" ht="15" customHeight="1">
      <c r="B132" s="326"/>
      <c r="C132" s="307" t="s">
        <v>1569</v>
      </c>
      <c r="D132" s="307"/>
      <c r="E132" s="307"/>
      <c r="F132" s="308" t="s">
        <v>1558</v>
      </c>
      <c r="G132" s="307"/>
      <c r="H132" s="307" t="s">
        <v>1570</v>
      </c>
      <c r="I132" s="307" t="s">
        <v>1554</v>
      </c>
      <c r="J132" s="307">
        <v>20</v>
      </c>
      <c r="K132" s="329"/>
    </row>
    <row r="133" s="1" customFormat="1" ht="15" customHeight="1">
      <c r="B133" s="326"/>
      <c r="C133" s="281" t="s">
        <v>1557</v>
      </c>
      <c r="D133" s="281"/>
      <c r="E133" s="281"/>
      <c r="F133" s="304" t="s">
        <v>1558</v>
      </c>
      <c r="G133" s="281"/>
      <c r="H133" s="281" t="s">
        <v>1592</v>
      </c>
      <c r="I133" s="281" t="s">
        <v>1554</v>
      </c>
      <c r="J133" s="281">
        <v>50</v>
      </c>
      <c r="K133" s="329"/>
    </row>
    <row r="134" s="1" customFormat="1" ht="15" customHeight="1">
      <c r="B134" s="326"/>
      <c r="C134" s="281" t="s">
        <v>1571</v>
      </c>
      <c r="D134" s="281"/>
      <c r="E134" s="281"/>
      <c r="F134" s="304" t="s">
        <v>1558</v>
      </c>
      <c r="G134" s="281"/>
      <c r="H134" s="281" t="s">
        <v>1592</v>
      </c>
      <c r="I134" s="281" t="s">
        <v>1554</v>
      </c>
      <c r="J134" s="281">
        <v>50</v>
      </c>
      <c r="K134" s="329"/>
    </row>
    <row r="135" s="1" customFormat="1" ht="15" customHeight="1">
      <c r="B135" s="326"/>
      <c r="C135" s="281" t="s">
        <v>1577</v>
      </c>
      <c r="D135" s="281"/>
      <c r="E135" s="281"/>
      <c r="F135" s="304" t="s">
        <v>1558</v>
      </c>
      <c r="G135" s="281"/>
      <c r="H135" s="281" t="s">
        <v>1592</v>
      </c>
      <c r="I135" s="281" t="s">
        <v>1554</v>
      </c>
      <c r="J135" s="281">
        <v>50</v>
      </c>
      <c r="K135" s="329"/>
    </row>
    <row r="136" s="1" customFormat="1" ht="15" customHeight="1">
      <c r="B136" s="326"/>
      <c r="C136" s="281" t="s">
        <v>1579</v>
      </c>
      <c r="D136" s="281"/>
      <c r="E136" s="281"/>
      <c r="F136" s="304" t="s">
        <v>1558</v>
      </c>
      <c r="G136" s="281"/>
      <c r="H136" s="281" t="s">
        <v>1592</v>
      </c>
      <c r="I136" s="281" t="s">
        <v>1554</v>
      </c>
      <c r="J136" s="281">
        <v>50</v>
      </c>
      <c r="K136" s="329"/>
    </row>
    <row r="137" s="1" customFormat="1" ht="15" customHeight="1">
      <c r="B137" s="326"/>
      <c r="C137" s="281" t="s">
        <v>1580</v>
      </c>
      <c r="D137" s="281"/>
      <c r="E137" s="281"/>
      <c r="F137" s="304" t="s">
        <v>1558</v>
      </c>
      <c r="G137" s="281"/>
      <c r="H137" s="281" t="s">
        <v>1605</v>
      </c>
      <c r="I137" s="281" t="s">
        <v>1554</v>
      </c>
      <c r="J137" s="281">
        <v>255</v>
      </c>
      <c r="K137" s="329"/>
    </row>
    <row r="138" s="1" customFormat="1" ht="15" customHeight="1">
      <c r="B138" s="326"/>
      <c r="C138" s="281" t="s">
        <v>1582</v>
      </c>
      <c r="D138" s="281"/>
      <c r="E138" s="281"/>
      <c r="F138" s="304" t="s">
        <v>1552</v>
      </c>
      <c r="G138" s="281"/>
      <c r="H138" s="281" t="s">
        <v>1606</v>
      </c>
      <c r="I138" s="281" t="s">
        <v>1584</v>
      </c>
      <c r="J138" s="281"/>
      <c r="K138" s="329"/>
    </row>
    <row r="139" s="1" customFormat="1" ht="15" customHeight="1">
      <c r="B139" s="326"/>
      <c r="C139" s="281" t="s">
        <v>1585</v>
      </c>
      <c r="D139" s="281"/>
      <c r="E139" s="281"/>
      <c r="F139" s="304" t="s">
        <v>1552</v>
      </c>
      <c r="G139" s="281"/>
      <c r="H139" s="281" t="s">
        <v>1607</v>
      </c>
      <c r="I139" s="281" t="s">
        <v>1587</v>
      </c>
      <c r="J139" s="281"/>
      <c r="K139" s="329"/>
    </row>
    <row r="140" s="1" customFormat="1" ht="15" customHeight="1">
      <c r="B140" s="326"/>
      <c r="C140" s="281" t="s">
        <v>1588</v>
      </c>
      <c r="D140" s="281"/>
      <c r="E140" s="281"/>
      <c r="F140" s="304" t="s">
        <v>1552</v>
      </c>
      <c r="G140" s="281"/>
      <c r="H140" s="281" t="s">
        <v>1588</v>
      </c>
      <c r="I140" s="281" t="s">
        <v>1587</v>
      </c>
      <c r="J140" s="281"/>
      <c r="K140" s="329"/>
    </row>
    <row r="141" s="1" customFormat="1" ht="15" customHeight="1">
      <c r="B141" s="326"/>
      <c r="C141" s="281" t="s">
        <v>42</v>
      </c>
      <c r="D141" s="281"/>
      <c r="E141" s="281"/>
      <c r="F141" s="304" t="s">
        <v>1552</v>
      </c>
      <c r="G141" s="281"/>
      <c r="H141" s="281" t="s">
        <v>1608</v>
      </c>
      <c r="I141" s="281" t="s">
        <v>1587</v>
      </c>
      <c r="J141" s="281"/>
      <c r="K141" s="329"/>
    </row>
    <row r="142" s="1" customFormat="1" ht="15" customHeight="1">
      <c r="B142" s="326"/>
      <c r="C142" s="281" t="s">
        <v>1609</v>
      </c>
      <c r="D142" s="281"/>
      <c r="E142" s="281"/>
      <c r="F142" s="304" t="s">
        <v>1552</v>
      </c>
      <c r="G142" s="281"/>
      <c r="H142" s="281" t="s">
        <v>1610</v>
      </c>
      <c r="I142" s="281" t="s">
        <v>1587</v>
      </c>
      <c r="J142" s="281"/>
      <c r="K142" s="329"/>
    </row>
    <row r="143" s="1" customFormat="1" ht="15" customHeight="1">
      <c r="B143" s="330"/>
      <c r="C143" s="331"/>
      <c r="D143" s="331"/>
      <c r="E143" s="331"/>
      <c r="F143" s="331"/>
      <c r="G143" s="331"/>
      <c r="H143" s="331"/>
      <c r="I143" s="331"/>
      <c r="J143" s="331"/>
      <c r="K143" s="332"/>
    </row>
    <row r="144" s="1" customFormat="1" ht="18.75" customHeight="1">
      <c r="B144" s="317"/>
      <c r="C144" s="317"/>
      <c r="D144" s="317"/>
      <c r="E144" s="317"/>
      <c r="F144" s="318"/>
      <c r="G144" s="317"/>
      <c r="H144" s="317"/>
      <c r="I144" s="317"/>
      <c r="J144" s="317"/>
      <c r="K144" s="317"/>
    </row>
    <row r="145" s="1" customFormat="1" ht="18.75" customHeight="1">
      <c r="B145" s="289"/>
      <c r="C145" s="289"/>
      <c r="D145" s="289"/>
      <c r="E145" s="289"/>
      <c r="F145" s="289"/>
      <c r="G145" s="289"/>
      <c r="H145" s="289"/>
      <c r="I145" s="289"/>
      <c r="J145" s="289"/>
      <c r="K145" s="289"/>
    </row>
    <row r="146" s="1" customFormat="1" ht="7.5" customHeight="1">
      <c r="B146" s="290"/>
      <c r="C146" s="291"/>
      <c r="D146" s="291"/>
      <c r="E146" s="291"/>
      <c r="F146" s="291"/>
      <c r="G146" s="291"/>
      <c r="H146" s="291"/>
      <c r="I146" s="291"/>
      <c r="J146" s="291"/>
      <c r="K146" s="292"/>
    </row>
    <row r="147" s="1" customFormat="1" ht="45" customHeight="1">
      <c r="B147" s="293"/>
      <c r="C147" s="294" t="s">
        <v>1611</v>
      </c>
      <c r="D147" s="294"/>
      <c r="E147" s="294"/>
      <c r="F147" s="294"/>
      <c r="G147" s="294"/>
      <c r="H147" s="294"/>
      <c r="I147" s="294"/>
      <c r="J147" s="294"/>
      <c r="K147" s="295"/>
    </row>
    <row r="148" s="1" customFormat="1" ht="17.25" customHeight="1">
      <c r="B148" s="293"/>
      <c r="C148" s="296" t="s">
        <v>1546</v>
      </c>
      <c r="D148" s="296"/>
      <c r="E148" s="296"/>
      <c r="F148" s="296" t="s">
        <v>1547</v>
      </c>
      <c r="G148" s="297"/>
      <c r="H148" s="296" t="s">
        <v>58</v>
      </c>
      <c r="I148" s="296" t="s">
        <v>61</v>
      </c>
      <c r="J148" s="296" t="s">
        <v>1548</v>
      </c>
      <c r="K148" s="295"/>
    </row>
    <row r="149" s="1" customFormat="1" ht="17.25" customHeight="1">
      <c r="B149" s="293"/>
      <c r="C149" s="298" t="s">
        <v>1549</v>
      </c>
      <c r="D149" s="298"/>
      <c r="E149" s="298"/>
      <c r="F149" s="299" t="s">
        <v>1550</v>
      </c>
      <c r="G149" s="300"/>
      <c r="H149" s="298"/>
      <c r="I149" s="298"/>
      <c r="J149" s="298" t="s">
        <v>1551</v>
      </c>
      <c r="K149" s="295"/>
    </row>
    <row r="150" s="1" customFormat="1" ht="5.25" customHeight="1">
      <c r="B150" s="306"/>
      <c r="C150" s="301"/>
      <c r="D150" s="301"/>
      <c r="E150" s="301"/>
      <c r="F150" s="301"/>
      <c r="G150" s="302"/>
      <c r="H150" s="301"/>
      <c r="I150" s="301"/>
      <c r="J150" s="301"/>
      <c r="K150" s="329"/>
    </row>
    <row r="151" s="1" customFormat="1" ht="15" customHeight="1">
      <c r="B151" s="306"/>
      <c r="C151" s="333" t="s">
        <v>1555</v>
      </c>
      <c r="D151" s="281"/>
      <c r="E151" s="281"/>
      <c r="F151" s="334" t="s">
        <v>1552</v>
      </c>
      <c r="G151" s="281"/>
      <c r="H151" s="333" t="s">
        <v>1592</v>
      </c>
      <c r="I151" s="333" t="s">
        <v>1554</v>
      </c>
      <c r="J151" s="333">
        <v>120</v>
      </c>
      <c r="K151" s="329"/>
    </row>
    <row r="152" s="1" customFormat="1" ht="15" customHeight="1">
      <c r="B152" s="306"/>
      <c r="C152" s="333" t="s">
        <v>1601</v>
      </c>
      <c r="D152" s="281"/>
      <c r="E152" s="281"/>
      <c r="F152" s="334" t="s">
        <v>1552</v>
      </c>
      <c r="G152" s="281"/>
      <c r="H152" s="333" t="s">
        <v>1612</v>
      </c>
      <c r="I152" s="333" t="s">
        <v>1554</v>
      </c>
      <c r="J152" s="333" t="s">
        <v>1603</v>
      </c>
      <c r="K152" s="329"/>
    </row>
    <row r="153" s="1" customFormat="1" ht="15" customHeight="1">
      <c r="B153" s="306"/>
      <c r="C153" s="333" t="s">
        <v>1500</v>
      </c>
      <c r="D153" s="281"/>
      <c r="E153" s="281"/>
      <c r="F153" s="334" t="s">
        <v>1552</v>
      </c>
      <c r="G153" s="281"/>
      <c r="H153" s="333" t="s">
        <v>1613</v>
      </c>
      <c r="I153" s="333" t="s">
        <v>1554</v>
      </c>
      <c r="J153" s="333" t="s">
        <v>1603</v>
      </c>
      <c r="K153" s="329"/>
    </row>
    <row r="154" s="1" customFormat="1" ht="15" customHeight="1">
      <c r="B154" s="306"/>
      <c r="C154" s="333" t="s">
        <v>1557</v>
      </c>
      <c r="D154" s="281"/>
      <c r="E154" s="281"/>
      <c r="F154" s="334" t="s">
        <v>1558</v>
      </c>
      <c r="G154" s="281"/>
      <c r="H154" s="333" t="s">
        <v>1592</v>
      </c>
      <c r="I154" s="333" t="s">
        <v>1554</v>
      </c>
      <c r="J154" s="333">
        <v>50</v>
      </c>
      <c r="K154" s="329"/>
    </row>
    <row r="155" s="1" customFormat="1" ht="15" customHeight="1">
      <c r="B155" s="306"/>
      <c r="C155" s="333" t="s">
        <v>1560</v>
      </c>
      <c r="D155" s="281"/>
      <c r="E155" s="281"/>
      <c r="F155" s="334" t="s">
        <v>1552</v>
      </c>
      <c r="G155" s="281"/>
      <c r="H155" s="333" t="s">
        <v>1592</v>
      </c>
      <c r="I155" s="333" t="s">
        <v>1562</v>
      </c>
      <c r="J155" s="333"/>
      <c r="K155" s="329"/>
    </row>
    <row r="156" s="1" customFormat="1" ht="15" customHeight="1">
      <c r="B156" s="306"/>
      <c r="C156" s="333" t="s">
        <v>1571</v>
      </c>
      <c r="D156" s="281"/>
      <c r="E156" s="281"/>
      <c r="F156" s="334" t="s">
        <v>1558</v>
      </c>
      <c r="G156" s="281"/>
      <c r="H156" s="333" t="s">
        <v>1592</v>
      </c>
      <c r="I156" s="333" t="s">
        <v>1554</v>
      </c>
      <c r="J156" s="333">
        <v>50</v>
      </c>
      <c r="K156" s="329"/>
    </row>
    <row r="157" s="1" customFormat="1" ht="15" customHeight="1">
      <c r="B157" s="306"/>
      <c r="C157" s="333" t="s">
        <v>1579</v>
      </c>
      <c r="D157" s="281"/>
      <c r="E157" s="281"/>
      <c r="F157" s="334" t="s">
        <v>1558</v>
      </c>
      <c r="G157" s="281"/>
      <c r="H157" s="333" t="s">
        <v>1592</v>
      </c>
      <c r="I157" s="333" t="s">
        <v>1554</v>
      </c>
      <c r="J157" s="333">
        <v>50</v>
      </c>
      <c r="K157" s="329"/>
    </row>
    <row r="158" s="1" customFormat="1" ht="15" customHeight="1">
      <c r="B158" s="306"/>
      <c r="C158" s="333" t="s">
        <v>1577</v>
      </c>
      <c r="D158" s="281"/>
      <c r="E158" s="281"/>
      <c r="F158" s="334" t="s">
        <v>1558</v>
      </c>
      <c r="G158" s="281"/>
      <c r="H158" s="333" t="s">
        <v>1592</v>
      </c>
      <c r="I158" s="333" t="s">
        <v>1554</v>
      </c>
      <c r="J158" s="333">
        <v>50</v>
      </c>
      <c r="K158" s="329"/>
    </row>
    <row r="159" s="1" customFormat="1" ht="15" customHeight="1">
      <c r="B159" s="306"/>
      <c r="C159" s="333" t="s">
        <v>122</v>
      </c>
      <c r="D159" s="281"/>
      <c r="E159" s="281"/>
      <c r="F159" s="334" t="s">
        <v>1552</v>
      </c>
      <c r="G159" s="281"/>
      <c r="H159" s="333" t="s">
        <v>1614</v>
      </c>
      <c r="I159" s="333" t="s">
        <v>1554</v>
      </c>
      <c r="J159" s="333" t="s">
        <v>1615</v>
      </c>
      <c r="K159" s="329"/>
    </row>
    <row r="160" s="1" customFormat="1" ht="15" customHeight="1">
      <c r="B160" s="306"/>
      <c r="C160" s="333" t="s">
        <v>1616</v>
      </c>
      <c r="D160" s="281"/>
      <c r="E160" s="281"/>
      <c r="F160" s="334" t="s">
        <v>1552</v>
      </c>
      <c r="G160" s="281"/>
      <c r="H160" s="333" t="s">
        <v>1617</v>
      </c>
      <c r="I160" s="333" t="s">
        <v>1587</v>
      </c>
      <c r="J160" s="333"/>
      <c r="K160" s="329"/>
    </row>
    <row r="161" s="1" customFormat="1" ht="15" customHeight="1">
      <c r="B161" s="335"/>
      <c r="C161" s="315"/>
      <c r="D161" s="315"/>
      <c r="E161" s="315"/>
      <c r="F161" s="315"/>
      <c r="G161" s="315"/>
      <c r="H161" s="315"/>
      <c r="I161" s="315"/>
      <c r="J161" s="315"/>
      <c r="K161" s="336"/>
    </row>
    <row r="162" s="1" customFormat="1" ht="18.75" customHeight="1">
      <c r="B162" s="317"/>
      <c r="C162" s="327"/>
      <c r="D162" s="327"/>
      <c r="E162" s="327"/>
      <c r="F162" s="337"/>
      <c r="G162" s="327"/>
      <c r="H162" s="327"/>
      <c r="I162" s="327"/>
      <c r="J162" s="327"/>
      <c r="K162" s="317"/>
    </row>
    <row r="163" s="1" customFormat="1" ht="18.75" customHeight="1">
      <c r="B163" s="289"/>
      <c r="C163" s="289"/>
      <c r="D163" s="289"/>
      <c r="E163" s="289"/>
      <c r="F163" s="289"/>
      <c r="G163" s="289"/>
      <c r="H163" s="289"/>
      <c r="I163" s="289"/>
      <c r="J163" s="289"/>
      <c r="K163" s="289"/>
    </row>
    <row r="164" s="1" customFormat="1" ht="7.5" customHeight="1">
      <c r="B164" s="268"/>
      <c r="C164" s="269"/>
      <c r="D164" s="269"/>
      <c r="E164" s="269"/>
      <c r="F164" s="269"/>
      <c r="G164" s="269"/>
      <c r="H164" s="269"/>
      <c r="I164" s="269"/>
      <c r="J164" s="269"/>
      <c r="K164" s="270"/>
    </row>
    <row r="165" s="1" customFormat="1" ht="45" customHeight="1">
      <c r="B165" s="271"/>
      <c r="C165" s="272" t="s">
        <v>1618</v>
      </c>
      <c r="D165" s="272"/>
      <c r="E165" s="272"/>
      <c r="F165" s="272"/>
      <c r="G165" s="272"/>
      <c r="H165" s="272"/>
      <c r="I165" s="272"/>
      <c r="J165" s="272"/>
      <c r="K165" s="273"/>
    </row>
    <row r="166" s="1" customFormat="1" ht="17.25" customHeight="1">
      <c r="B166" s="271"/>
      <c r="C166" s="296" t="s">
        <v>1546</v>
      </c>
      <c r="D166" s="296"/>
      <c r="E166" s="296"/>
      <c r="F166" s="296" t="s">
        <v>1547</v>
      </c>
      <c r="G166" s="338"/>
      <c r="H166" s="339" t="s">
        <v>58</v>
      </c>
      <c r="I166" s="339" t="s">
        <v>61</v>
      </c>
      <c r="J166" s="296" t="s">
        <v>1548</v>
      </c>
      <c r="K166" s="273"/>
    </row>
    <row r="167" s="1" customFormat="1" ht="17.25" customHeight="1">
      <c r="B167" s="274"/>
      <c r="C167" s="298" t="s">
        <v>1549</v>
      </c>
      <c r="D167" s="298"/>
      <c r="E167" s="298"/>
      <c r="F167" s="299" t="s">
        <v>1550</v>
      </c>
      <c r="G167" s="340"/>
      <c r="H167" s="341"/>
      <c r="I167" s="341"/>
      <c r="J167" s="298" t="s">
        <v>1551</v>
      </c>
      <c r="K167" s="276"/>
    </row>
    <row r="168" s="1" customFormat="1" ht="5.25" customHeight="1">
      <c r="B168" s="306"/>
      <c r="C168" s="301"/>
      <c r="D168" s="301"/>
      <c r="E168" s="301"/>
      <c r="F168" s="301"/>
      <c r="G168" s="302"/>
      <c r="H168" s="301"/>
      <c r="I168" s="301"/>
      <c r="J168" s="301"/>
      <c r="K168" s="329"/>
    </row>
    <row r="169" s="1" customFormat="1" ht="15" customHeight="1">
      <c r="B169" s="306"/>
      <c r="C169" s="281" t="s">
        <v>1555</v>
      </c>
      <c r="D169" s="281"/>
      <c r="E169" s="281"/>
      <c r="F169" s="304" t="s">
        <v>1552</v>
      </c>
      <c r="G169" s="281"/>
      <c r="H169" s="281" t="s">
        <v>1592</v>
      </c>
      <c r="I169" s="281" t="s">
        <v>1554</v>
      </c>
      <c r="J169" s="281">
        <v>120</v>
      </c>
      <c r="K169" s="329"/>
    </row>
    <row r="170" s="1" customFormat="1" ht="15" customHeight="1">
      <c r="B170" s="306"/>
      <c r="C170" s="281" t="s">
        <v>1601</v>
      </c>
      <c r="D170" s="281"/>
      <c r="E170" s="281"/>
      <c r="F170" s="304" t="s">
        <v>1552</v>
      </c>
      <c r="G170" s="281"/>
      <c r="H170" s="281" t="s">
        <v>1602</v>
      </c>
      <c r="I170" s="281" t="s">
        <v>1554</v>
      </c>
      <c r="J170" s="281" t="s">
        <v>1603</v>
      </c>
      <c r="K170" s="329"/>
    </row>
    <row r="171" s="1" customFormat="1" ht="15" customHeight="1">
      <c r="B171" s="306"/>
      <c r="C171" s="281" t="s">
        <v>1500</v>
      </c>
      <c r="D171" s="281"/>
      <c r="E171" s="281"/>
      <c r="F171" s="304" t="s">
        <v>1552</v>
      </c>
      <c r="G171" s="281"/>
      <c r="H171" s="281" t="s">
        <v>1619</v>
      </c>
      <c r="I171" s="281" t="s">
        <v>1554</v>
      </c>
      <c r="J171" s="281" t="s">
        <v>1603</v>
      </c>
      <c r="K171" s="329"/>
    </row>
    <row r="172" s="1" customFormat="1" ht="15" customHeight="1">
      <c r="B172" s="306"/>
      <c r="C172" s="281" t="s">
        <v>1557</v>
      </c>
      <c r="D172" s="281"/>
      <c r="E172" s="281"/>
      <c r="F172" s="304" t="s">
        <v>1558</v>
      </c>
      <c r="G172" s="281"/>
      <c r="H172" s="281" t="s">
        <v>1619</v>
      </c>
      <c r="I172" s="281" t="s">
        <v>1554</v>
      </c>
      <c r="J172" s="281">
        <v>50</v>
      </c>
      <c r="K172" s="329"/>
    </row>
    <row r="173" s="1" customFormat="1" ht="15" customHeight="1">
      <c r="B173" s="306"/>
      <c r="C173" s="281" t="s">
        <v>1560</v>
      </c>
      <c r="D173" s="281"/>
      <c r="E173" s="281"/>
      <c r="F173" s="304" t="s">
        <v>1552</v>
      </c>
      <c r="G173" s="281"/>
      <c r="H173" s="281" t="s">
        <v>1619</v>
      </c>
      <c r="I173" s="281" t="s">
        <v>1562</v>
      </c>
      <c r="J173" s="281"/>
      <c r="K173" s="329"/>
    </row>
    <row r="174" s="1" customFormat="1" ht="15" customHeight="1">
      <c r="B174" s="306"/>
      <c r="C174" s="281" t="s">
        <v>1571</v>
      </c>
      <c r="D174" s="281"/>
      <c r="E174" s="281"/>
      <c r="F174" s="304" t="s">
        <v>1558</v>
      </c>
      <c r="G174" s="281"/>
      <c r="H174" s="281" t="s">
        <v>1619</v>
      </c>
      <c r="I174" s="281" t="s">
        <v>1554</v>
      </c>
      <c r="J174" s="281">
        <v>50</v>
      </c>
      <c r="K174" s="329"/>
    </row>
    <row r="175" s="1" customFormat="1" ht="15" customHeight="1">
      <c r="B175" s="306"/>
      <c r="C175" s="281" t="s">
        <v>1579</v>
      </c>
      <c r="D175" s="281"/>
      <c r="E175" s="281"/>
      <c r="F175" s="304" t="s">
        <v>1558</v>
      </c>
      <c r="G175" s="281"/>
      <c r="H175" s="281" t="s">
        <v>1619</v>
      </c>
      <c r="I175" s="281" t="s">
        <v>1554</v>
      </c>
      <c r="J175" s="281">
        <v>50</v>
      </c>
      <c r="K175" s="329"/>
    </row>
    <row r="176" s="1" customFormat="1" ht="15" customHeight="1">
      <c r="B176" s="306"/>
      <c r="C176" s="281" t="s">
        <v>1577</v>
      </c>
      <c r="D176" s="281"/>
      <c r="E176" s="281"/>
      <c r="F176" s="304" t="s">
        <v>1558</v>
      </c>
      <c r="G176" s="281"/>
      <c r="H176" s="281" t="s">
        <v>1619</v>
      </c>
      <c r="I176" s="281" t="s">
        <v>1554</v>
      </c>
      <c r="J176" s="281">
        <v>50</v>
      </c>
      <c r="K176" s="329"/>
    </row>
    <row r="177" s="1" customFormat="1" ht="15" customHeight="1">
      <c r="B177" s="306"/>
      <c r="C177" s="281" t="s">
        <v>135</v>
      </c>
      <c r="D177" s="281"/>
      <c r="E177" s="281"/>
      <c r="F177" s="304" t="s">
        <v>1552</v>
      </c>
      <c r="G177" s="281"/>
      <c r="H177" s="281" t="s">
        <v>1620</v>
      </c>
      <c r="I177" s="281" t="s">
        <v>1621</v>
      </c>
      <c r="J177" s="281"/>
      <c r="K177" s="329"/>
    </row>
    <row r="178" s="1" customFormat="1" ht="15" customHeight="1">
      <c r="B178" s="306"/>
      <c r="C178" s="281" t="s">
        <v>61</v>
      </c>
      <c r="D178" s="281"/>
      <c r="E178" s="281"/>
      <c r="F178" s="304" t="s">
        <v>1552</v>
      </c>
      <c r="G178" s="281"/>
      <c r="H178" s="281" t="s">
        <v>1622</v>
      </c>
      <c r="I178" s="281" t="s">
        <v>1623</v>
      </c>
      <c r="J178" s="281">
        <v>1</v>
      </c>
      <c r="K178" s="329"/>
    </row>
    <row r="179" s="1" customFormat="1" ht="15" customHeight="1">
      <c r="B179" s="306"/>
      <c r="C179" s="281" t="s">
        <v>57</v>
      </c>
      <c r="D179" s="281"/>
      <c r="E179" s="281"/>
      <c r="F179" s="304" t="s">
        <v>1552</v>
      </c>
      <c r="G179" s="281"/>
      <c r="H179" s="281" t="s">
        <v>1624</v>
      </c>
      <c r="I179" s="281" t="s">
        <v>1554</v>
      </c>
      <c r="J179" s="281">
        <v>20</v>
      </c>
      <c r="K179" s="329"/>
    </row>
    <row r="180" s="1" customFormat="1" ht="15" customHeight="1">
      <c r="B180" s="306"/>
      <c r="C180" s="281" t="s">
        <v>58</v>
      </c>
      <c r="D180" s="281"/>
      <c r="E180" s="281"/>
      <c r="F180" s="304" t="s">
        <v>1552</v>
      </c>
      <c r="G180" s="281"/>
      <c r="H180" s="281" t="s">
        <v>1625</v>
      </c>
      <c r="I180" s="281" t="s">
        <v>1554</v>
      </c>
      <c r="J180" s="281">
        <v>255</v>
      </c>
      <c r="K180" s="329"/>
    </row>
    <row r="181" s="1" customFormat="1" ht="15" customHeight="1">
      <c r="B181" s="306"/>
      <c r="C181" s="281" t="s">
        <v>136</v>
      </c>
      <c r="D181" s="281"/>
      <c r="E181" s="281"/>
      <c r="F181" s="304" t="s">
        <v>1552</v>
      </c>
      <c r="G181" s="281"/>
      <c r="H181" s="281" t="s">
        <v>1516</v>
      </c>
      <c r="I181" s="281" t="s">
        <v>1554</v>
      </c>
      <c r="J181" s="281">
        <v>10</v>
      </c>
      <c r="K181" s="329"/>
    </row>
    <row r="182" s="1" customFormat="1" ht="15" customHeight="1">
      <c r="B182" s="306"/>
      <c r="C182" s="281" t="s">
        <v>137</v>
      </c>
      <c r="D182" s="281"/>
      <c r="E182" s="281"/>
      <c r="F182" s="304" t="s">
        <v>1552</v>
      </c>
      <c r="G182" s="281"/>
      <c r="H182" s="281" t="s">
        <v>1626</v>
      </c>
      <c r="I182" s="281" t="s">
        <v>1587</v>
      </c>
      <c r="J182" s="281"/>
      <c r="K182" s="329"/>
    </row>
    <row r="183" s="1" customFormat="1" ht="15" customHeight="1">
      <c r="B183" s="306"/>
      <c r="C183" s="281" t="s">
        <v>1627</v>
      </c>
      <c r="D183" s="281"/>
      <c r="E183" s="281"/>
      <c r="F183" s="304" t="s">
        <v>1552</v>
      </c>
      <c r="G183" s="281"/>
      <c r="H183" s="281" t="s">
        <v>1628</v>
      </c>
      <c r="I183" s="281" t="s">
        <v>1587</v>
      </c>
      <c r="J183" s="281"/>
      <c r="K183" s="329"/>
    </row>
    <row r="184" s="1" customFormat="1" ht="15" customHeight="1">
      <c r="B184" s="306"/>
      <c r="C184" s="281" t="s">
        <v>1616</v>
      </c>
      <c r="D184" s="281"/>
      <c r="E184" s="281"/>
      <c r="F184" s="304" t="s">
        <v>1552</v>
      </c>
      <c r="G184" s="281"/>
      <c r="H184" s="281" t="s">
        <v>1629</v>
      </c>
      <c r="I184" s="281" t="s">
        <v>1587</v>
      </c>
      <c r="J184" s="281"/>
      <c r="K184" s="329"/>
    </row>
    <row r="185" s="1" customFormat="1" ht="15" customHeight="1">
      <c r="B185" s="306"/>
      <c r="C185" s="281" t="s">
        <v>139</v>
      </c>
      <c r="D185" s="281"/>
      <c r="E185" s="281"/>
      <c r="F185" s="304" t="s">
        <v>1558</v>
      </c>
      <c r="G185" s="281"/>
      <c r="H185" s="281" t="s">
        <v>1630</v>
      </c>
      <c r="I185" s="281" t="s">
        <v>1554</v>
      </c>
      <c r="J185" s="281">
        <v>50</v>
      </c>
      <c r="K185" s="329"/>
    </row>
    <row r="186" s="1" customFormat="1" ht="15" customHeight="1">
      <c r="B186" s="306"/>
      <c r="C186" s="281" t="s">
        <v>1631</v>
      </c>
      <c r="D186" s="281"/>
      <c r="E186" s="281"/>
      <c r="F186" s="304" t="s">
        <v>1558</v>
      </c>
      <c r="G186" s="281"/>
      <c r="H186" s="281" t="s">
        <v>1632</v>
      </c>
      <c r="I186" s="281" t="s">
        <v>1633</v>
      </c>
      <c r="J186" s="281"/>
      <c r="K186" s="329"/>
    </row>
    <row r="187" s="1" customFormat="1" ht="15" customHeight="1">
      <c r="B187" s="306"/>
      <c r="C187" s="281" t="s">
        <v>1634</v>
      </c>
      <c r="D187" s="281"/>
      <c r="E187" s="281"/>
      <c r="F187" s="304" t="s">
        <v>1558</v>
      </c>
      <c r="G187" s="281"/>
      <c r="H187" s="281" t="s">
        <v>1635</v>
      </c>
      <c r="I187" s="281" t="s">
        <v>1633</v>
      </c>
      <c r="J187" s="281"/>
      <c r="K187" s="329"/>
    </row>
    <row r="188" s="1" customFormat="1" ht="15" customHeight="1">
      <c r="B188" s="306"/>
      <c r="C188" s="281" t="s">
        <v>1636</v>
      </c>
      <c r="D188" s="281"/>
      <c r="E188" s="281"/>
      <c r="F188" s="304" t="s">
        <v>1558</v>
      </c>
      <c r="G188" s="281"/>
      <c r="H188" s="281" t="s">
        <v>1637</v>
      </c>
      <c r="I188" s="281" t="s">
        <v>1633</v>
      </c>
      <c r="J188" s="281"/>
      <c r="K188" s="329"/>
    </row>
    <row r="189" s="1" customFormat="1" ht="15" customHeight="1">
      <c r="B189" s="306"/>
      <c r="C189" s="342" t="s">
        <v>1638</v>
      </c>
      <c r="D189" s="281"/>
      <c r="E189" s="281"/>
      <c r="F189" s="304" t="s">
        <v>1558</v>
      </c>
      <c r="G189" s="281"/>
      <c r="H189" s="281" t="s">
        <v>1639</v>
      </c>
      <c r="I189" s="281" t="s">
        <v>1640</v>
      </c>
      <c r="J189" s="343" t="s">
        <v>1641</v>
      </c>
      <c r="K189" s="329"/>
    </row>
    <row r="190" s="1" customFormat="1" ht="15" customHeight="1">
      <c r="B190" s="306"/>
      <c r="C190" s="342" t="s">
        <v>46</v>
      </c>
      <c r="D190" s="281"/>
      <c r="E190" s="281"/>
      <c r="F190" s="304" t="s">
        <v>1552</v>
      </c>
      <c r="G190" s="281"/>
      <c r="H190" s="278" t="s">
        <v>1642</v>
      </c>
      <c r="I190" s="281" t="s">
        <v>1643</v>
      </c>
      <c r="J190" s="281"/>
      <c r="K190" s="329"/>
    </row>
    <row r="191" s="1" customFormat="1" ht="15" customHeight="1">
      <c r="B191" s="306"/>
      <c r="C191" s="342" t="s">
        <v>1644</v>
      </c>
      <c r="D191" s="281"/>
      <c r="E191" s="281"/>
      <c r="F191" s="304" t="s">
        <v>1552</v>
      </c>
      <c r="G191" s="281"/>
      <c r="H191" s="281" t="s">
        <v>1645</v>
      </c>
      <c r="I191" s="281" t="s">
        <v>1587</v>
      </c>
      <c r="J191" s="281"/>
      <c r="K191" s="329"/>
    </row>
    <row r="192" s="1" customFormat="1" ht="15" customHeight="1">
      <c r="B192" s="306"/>
      <c r="C192" s="342" t="s">
        <v>1646</v>
      </c>
      <c r="D192" s="281"/>
      <c r="E192" s="281"/>
      <c r="F192" s="304" t="s">
        <v>1552</v>
      </c>
      <c r="G192" s="281"/>
      <c r="H192" s="281" t="s">
        <v>1647</v>
      </c>
      <c r="I192" s="281" t="s">
        <v>1587</v>
      </c>
      <c r="J192" s="281"/>
      <c r="K192" s="329"/>
    </row>
    <row r="193" s="1" customFormat="1" ht="15" customHeight="1">
      <c r="B193" s="306"/>
      <c r="C193" s="342" t="s">
        <v>1648</v>
      </c>
      <c r="D193" s="281"/>
      <c r="E193" s="281"/>
      <c r="F193" s="304" t="s">
        <v>1558</v>
      </c>
      <c r="G193" s="281"/>
      <c r="H193" s="281" t="s">
        <v>1649</v>
      </c>
      <c r="I193" s="281" t="s">
        <v>1587</v>
      </c>
      <c r="J193" s="281"/>
      <c r="K193" s="329"/>
    </row>
    <row r="194" s="1" customFormat="1" ht="15" customHeight="1">
      <c r="B194" s="335"/>
      <c r="C194" s="344"/>
      <c r="D194" s="315"/>
      <c r="E194" s="315"/>
      <c r="F194" s="315"/>
      <c r="G194" s="315"/>
      <c r="H194" s="315"/>
      <c r="I194" s="315"/>
      <c r="J194" s="315"/>
      <c r="K194" s="336"/>
    </row>
    <row r="195" s="1" customFormat="1" ht="18.75" customHeight="1">
      <c r="B195" s="317"/>
      <c r="C195" s="327"/>
      <c r="D195" s="327"/>
      <c r="E195" s="327"/>
      <c r="F195" s="337"/>
      <c r="G195" s="327"/>
      <c r="H195" s="327"/>
      <c r="I195" s="327"/>
      <c r="J195" s="327"/>
      <c r="K195" s="317"/>
    </row>
    <row r="196" s="1" customFormat="1" ht="18.75" customHeight="1">
      <c r="B196" s="317"/>
      <c r="C196" s="327"/>
      <c r="D196" s="327"/>
      <c r="E196" s="327"/>
      <c r="F196" s="337"/>
      <c r="G196" s="327"/>
      <c r="H196" s="327"/>
      <c r="I196" s="327"/>
      <c r="J196" s="327"/>
      <c r="K196" s="317"/>
    </row>
    <row r="197" s="1" customFormat="1" ht="18.75" customHeight="1">
      <c r="B197" s="289"/>
      <c r="C197" s="289"/>
      <c r="D197" s="289"/>
      <c r="E197" s="289"/>
      <c r="F197" s="289"/>
      <c r="G197" s="289"/>
      <c r="H197" s="289"/>
      <c r="I197" s="289"/>
      <c r="J197" s="289"/>
      <c r="K197" s="289"/>
    </row>
    <row r="198" s="1" customFormat="1" ht="13.5">
      <c r="B198" s="268"/>
      <c r="C198" s="269"/>
      <c r="D198" s="269"/>
      <c r="E198" s="269"/>
      <c r="F198" s="269"/>
      <c r="G198" s="269"/>
      <c r="H198" s="269"/>
      <c r="I198" s="269"/>
      <c r="J198" s="269"/>
      <c r="K198" s="270"/>
    </row>
    <row r="199" s="1" customFormat="1" ht="21">
      <c r="B199" s="271"/>
      <c r="C199" s="272" t="s">
        <v>1650</v>
      </c>
      <c r="D199" s="272"/>
      <c r="E199" s="272"/>
      <c r="F199" s="272"/>
      <c r="G199" s="272"/>
      <c r="H199" s="272"/>
      <c r="I199" s="272"/>
      <c r="J199" s="272"/>
      <c r="K199" s="273"/>
    </row>
    <row r="200" s="1" customFormat="1" ht="25.5" customHeight="1">
      <c r="B200" s="271"/>
      <c r="C200" s="345" t="s">
        <v>1651</v>
      </c>
      <c r="D200" s="345"/>
      <c r="E200" s="345"/>
      <c r="F200" s="345" t="s">
        <v>1652</v>
      </c>
      <c r="G200" s="346"/>
      <c r="H200" s="345" t="s">
        <v>1653</v>
      </c>
      <c r="I200" s="345"/>
      <c r="J200" s="345"/>
      <c r="K200" s="273"/>
    </row>
    <row r="201" s="1" customFormat="1" ht="5.25" customHeight="1">
      <c r="B201" s="306"/>
      <c r="C201" s="301"/>
      <c r="D201" s="301"/>
      <c r="E201" s="301"/>
      <c r="F201" s="301"/>
      <c r="G201" s="327"/>
      <c r="H201" s="301"/>
      <c r="I201" s="301"/>
      <c r="J201" s="301"/>
      <c r="K201" s="329"/>
    </row>
    <row r="202" s="1" customFormat="1" ht="15" customHeight="1">
      <c r="B202" s="306"/>
      <c r="C202" s="281" t="s">
        <v>1643</v>
      </c>
      <c r="D202" s="281"/>
      <c r="E202" s="281"/>
      <c r="F202" s="304" t="s">
        <v>47</v>
      </c>
      <c r="G202" s="281"/>
      <c r="H202" s="281" t="s">
        <v>1654</v>
      </c>
      <c r="I202" s="281"/>
      <c r="J202" s="281"/>
      <c r="K202" s="329"/>
    </row>
    <row r="203" s="1" customFormat="1" ht="15" customHeight="1">
      <c r="B203" s="306"/>
      <c r="C203" s="281"/>
      <c r="D203" s="281"/>
      <c r="E203" s="281"/>
      <c r="F203" s="304" t="s">
        <v>48</v>
      </c>
      <c r="G203" s="281"/>
      <c r="H203" s="281" t="s">
        <v>1655</v>
      </c>
      <c r="I203" s="281"/>
      <c r="J203" s="281"/>
      <c r="K203" s="329"/>
    </row>
    <row r="204" s="1" customFormat="1" ht="15" customHeight="1">
      <c r="B204" s="306"/>
      <c r="C204" s="281"/>
      <c r="D204" s="281"/>
      <c r="E204" s="281"/>
      <c r="F204" s="304" t="s">
        <v>51</v>
      </c>
      <c r="G204" s="281"/>
      <c r="H204" s="281" t="s">
        <v>1656</v>
      </c>
      <c r="I204" s="281"/>
      <c r="J204" s="281"/>
      <c r="K204" s="329"/>
    </row>
    <row r="205" s="1" customFormat="1" ht="15" customHeight="1">
      <c r="B205" s="306"/>
      <c r="C205" s="281"/>
      <c r="D205" s="281"/>
      <c r="E205" s="281"/>
      <c r="F205" s="304" t="s">
        <v>49</v>
      </c>
      <c r="G205" s="281"/>
      <c r="H205" s="281" t="s">
        <v>1657</v>
      </c>
      <c r="I205" s="281"/>
      <c r="J205" s="281"/>
      <c r="K205" s="329"/>
    </row>
    <row r="206" s="1" customFormat="1" ht="15" customHeight="1">
      <c r="B206" s="306"/>
      <c r="C206" s="281"/>
      <c r="D206" s="281"/>
      <c r="E206" s="281"/>
      <c r="F206" s="304" t="s">
        <v>50</v>
      </c>
      <c r="G206" s="281"/>
      <c r="H206" s="281" t="s">
        <v>1658</v>
      </c>
      <c r="I206" s="281"/>
      <c r="J206" s="281"/>
      <c r="K206" s="329"/>
    </row>
    <row r="207" s="1" customFormat="1" ht="15" customHeight="1">
      <c r="B207" s="306"/>
      <c r="C207" s="281"/>
      <c r="D207" s="281"/>
      <c r="E207" s="281"/>
      <c r="F207" s="304"/>
      <c r="G207" s="281"/>
      <c r="H207" s="281"/>
      <c r="I207" s="281"/>
      <c r="J207" s="281"/>
      <c r="K207" s="329"/>
    </row>
    <row r="208" s="1" customFormat="1" ht="15" customHeight="1">
      <c r="B208" s="306"/>
      <c r="C208" s="281" t="s">
        <v>1599</v>
      </c>
      <c r="D208" s="281"/>
      <c r="E208" s="281"/>
      <c r="F208" s="304" t="s">
        <v>83</v>
      </c>
      <c r="G208" s="281"/>
      <c r="H208" s="281" t="s">
        <v>1659</v>
      </c>
      <c r="I208" s="281"/>
      <c r="J208" s="281"/>
      <c r="K208" s="329"/>
    </row>
    <row r="209" s="1" customFormat="1" ht="15" customHeight="1">
      <c r="B209" s="306"/>
      <c r="C209" s="281"/>
      <c r="D209" s="281"/>
      <c r="E209" s="281"/>
      <c r="F209" s="304" t="s">
        <v>1494</v>
      </c>
      <c r="G209" s="281"/>
      <c r="H209" s="281" t="s">
        <v>1495</v>
      </c>
      <c r="I209" s="281"/>
      <c r="J209" s="281"/>
      <c r="K209" s="329"/>
    </row>
    <row r="210" s="1" customFormat="1" ht="15" customHeight="1">
      <c r="B210" s="306"/>
      <c r="C210" s="281"/>
      <c r="D210" s="281"/>
      <c r="E210" s="281"/>
      <c r="F210" s="304" t="s">
        <v>1492</v>
      </c>
      <c r="G210" s="281"/>
      <c r="H210" s="281" t="s">
        <v>1660</v>
      </c>
      <c r="I210" s="281"/>
      <c r="J210" s="281"/>
      <c r="K210" s="329"/>
    </row>
    <row r="211" s="1" customFormat="1" ht="15" customHeight="1">
      <c r="B211" s="347"/>
      <c r="C211" s="281"/>
      <c r="D211" s="281"/>
      <c r="E211" s="281"/>
      <c r="F211" s="304" t="s">
        <v>1496</v>
      </c>
      <c r="G211" s="342"/>
      <c r="H211" s="333" t="s">
        <v>1497</v>
      </c>
      <c r="I211" s="333"/>
      <c r="J211" s="333"/>
      <c r="K211" s="348"/>
    </row>
    <row r="212" s="1" customFormat="1" ht="15" customHeight="1">
      <c r="B212" s="347"/>
      <c r="C212" s="281"/>
      <c r="D212" s="281"/>
      <c r="E212" s="281"/>
      <c r="F212" s="304" t="s">
        <v>1498</v>
      </c>
      <c r="G212" s="342"/>
      <c r="H212" s="333" t="s">
        <v>1661</v>
      </c>
      <c r="I212" s="333"/>
      <c r="J212" s="333"/>
      <c r="K212" s="348"/>
    </row>
    <row r="213" s="1" customFormat="1" ht="15" customHeight="1">
      <c r="B213" s="347"/>
      <c r="C213" s="281"/>
      <c r="D213" s="281"/>
      <c r="E213" s="281"/>
      <c r="F213" s="304"/>
      <c r="G213" s="342"/>
      <c r="H213" s="333"/>
      <c r="I213" s="333"/>
      <c r="J213" s="333"/>
      <c r="K213" s="348"/>
    </row>
    <row r="214" s="1" customFormat="1" ht="15" customHeight="1">
      <c r="B214" s="347"/>
      <c r="C214" s="281" t="s">
        <v>1623</v>
      </c>
      <c r="D214" s="281"/>
      <c r="E214" s="281"/>
      <c r="F214" s="304">
        <v>1</v>
      </c>
      <c r="G214" s="342"/>
      <c r="H214" s="333" t="s">
        <v>1662</v>
      </c>
      <c r="I214" s="333"/>
      <c r="J214" s="333"/>
      <c r="K214" s="348"/>
    </row>
    <row r="215" s="1" customFormat="1" ht="15" customHeight="1">
      <c r="B215" s="347"/>
      <c r="C215" s="281"/>
      <c r="D215" s="281"/>
      <c r="E215" s="281"/>
      <c r="F215" s="304">
        <v>2</v>
      </c>
      <c r="G215" s="342"/>
      <c r="H215" s="333" t="s">
        <v>1663</v>
      </c>
      <c r="I215" s="333"/>
      <c r="J215" s="333"/>
      <c r="K215" s="348"/>
    </row>
    <row r="216" s="1" customFormat="1" ht="15" customHeight="1">
      <c r="B216" s="347"/>
      <c r="C216" s="281"/>
      <c r="D216" s="281"/>
      <c r="E216" s="281"/>
      <c r="F216" s="304">
        <v>3</v>
      </c>
      <c r="G216" s="342"/>
      <c r="H216" s="333" t="s">
        <v>1664</v>
      </c>
      <c r="I216" s="333"/>
      <c r="J216" s="333"/>
      <c r="K216" s="348"/>
    </row>
    <row r="217" s="1" customFormat="1" ht="15" customHeight="1">
      <c r="B217" s="347"/>
      <c r="C217" s="281"/>
      <c r="D217" s="281"/>
      <c r="E217" s="281"/>
      <c r="F217" s="304">
        <v>4</v>
      </c>
      <c r="G217" s="342"/>
      <c r="H217" s="333" t="s">
        <v>1665</v>
      </c>
      <c r="I217" s="333"/>
      <c r="J217" s="333"/>
      <c r="K217" s="348"/>
    </row>
    <row r="218" s="1" customFormat="1" ht="12.75" customHeight="1">
      <c r="B218" s="349"/>
      <c r="C218" s="350"/>
      <c r="D218" s="350"/>
      <c r="E218" s="350"/>
      <c r="F218" s="350"/>
      <c r="G218" s="350"/>
      <c r="H218" s="350"/>
      <c r="I218" s="350"/>
      <c r="J218" s="350"/>
      <c r="K218" s="351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DESKTOP-5UCNF4N\TMI</dc:creator>
  <cp:lastModifiedBy>DESKTOP-5UCNF4N\TMI</cp:lastModifiedBy>
  <dcterms:created xsi:type="dcterms:W3CDTF">2023-03-02T22:20:00Z</dcterms:created>
  <dcterms:modified xsi:type="dcterms:W3CDTF">2023-03-02T22:20:16Z</dcterms:modified>
</cp:coreProperties>
</file>